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BuÇalışmaKitabı" defaultThemeVersion="164011"/>
  <bookViews>
    <workbookView xWindow="0" yWindow="0" windowWidth="22260" windowHeight="12645"/>
  </bookViews>
  <sheets>
    <sheet name="FORM" sheetId="2" r:id="rId1"/>
    <sheet name="SABİTLER" sheetId="4" state="hidden" r:id="rId2"/>
    <sheet name="AÇIKLAMALAR" sheetId="3" state="hidden" r:id="rId3"/>
  </sheets>
  <definedNames>
    <definedName name="BAŞVURU_TARİHİ">SABİTLER!$U$3</definedName>
    <definedName name="KRİTER_TARİH">SABİTLER!$Q$3</definedName>
    <definedName name="YAŞ_AY">SABİTLER!$S$15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 i="4" l="1"/>
  <c r="Q7" i="4" s="1"/>
  <c r="K16" i="4"/>
  <c r="E14" i="4"/>
  <c r="C14" i="4"/>
  <c r="H24" i="4"/>
  <c r="S3" i="4" s="1"/>
  <c r="H4" i="4"/>
  <c r="H5" i="4" s="1"/>
  <c r="H6" i="4" s="1"/>
  <c r="H7" i="4" s="1"/>
  <c r="H8" i="4" s="1"/>
  <c r="H9" i="4" s="1"/>
  <c r="H10" i="4" s="1"/>
  <c r="H11" i="4" s="1"/>
  <c r="H12" i="4" s="1"/>
  <c r="H13" i="4" s="1"/>
  <c r="H14" i="4" s="1"/>
  <c r="H15" i="4" s="1"/>
  <c r="H16" i="4" s="1"/>
  <c r="H17" i="4" s="1"/>
  <c r="H18" i="4" s="1"/>
  <c r="H19" i="4" s="1"/>
  <c r="H20" i="4" s="1"/>
  <c r="H21" i="4" s="1"/>
  <c r="H22" i="4" s="1"/>
  <c r="D5" i="4"/>
  <c r="D6" i="4" s="1"/>
  <c r="D7" i="4" s="1"/>
  <c r="D8" i="4" s="1"/>
  <c r="D9" i="4" s="1"/>
  <c r="D10" i="4" s="1"/>
  <c r="D11" i="4" s="1"/>
  <c r="D12" i="4" s="1"/>
  <c r="D4" i="4"/>
  <c r="C4" i="4"/>
  <c r="C5" i="4" s="1"/>
  <c r="E3" i="4"/>
  <c r="Q5" i="4" l="1"/>
  <c r="Q6" i="4"/>
  <c r="U3" i="4"/>
  <c r="U7" i="4" s="1"/>
  <c r="Q14" i="4" s="1"/>
  <c r="P33" i="4"/>
  <c r="N33" i="4" s="1"/>
  <c r="P32" i="4"/>
  <c r="N32" i="4" s="1"/>
  <c r="P31" i="4"/>
  <c r="N31" i="4" s="1"/>
  <c r="E5" i="4"/>
  <c r="C6" i="4"/>
  <c r="E6" i="4" s="1"/>
  <c r="E4" i="4"/>
  <c r="C7" i="4"/>
  <c r="U6" i="4" l="1"/>
  <c r="Q13" i="4" s="1"/>
  <c r="S13" i="4" s="1"/>
  <c r="U5" i="4"/>
  <c r="Q12" i="4" s="1"/>
  <c r="S12" i="4" s="1"/>
  <c r="C8" i="4"/>
  <c r="E7" i="4"/>
  <c r="S15" i="4" l="1"/>
  <c r="E8" i="4"/>
  <c r="C9" i="4"/>
  <c r="U20" i="2" l="1"/>
  <c r="U21" i="2"/>
  <c r="L22" i="2"/>
  <c r="L24" i="2"/>
  <c r="C10" i="4"/>
  <c r="E9" i="4"/>
  <c r="E10" i="4" l="1"/>
  <c r="C11" i="4"/>
  <c r="C12" i="4" l="1"/>
  <c r="E12" i="4" s="1"/>
  <c r="E11" i="4"/>
</calcChain>
</file>

<file path=xl/comments1.xml><?xml version="1.0" encoding="utf-8"?>
<comments xmlns="http://schemas.openxmlformats.org/spreadsheetml/2006/main">
  <authors>
    <author>Yazar</author>
  </authors>
  <commentList>
    <comment ref="Q2" authorId="0" shapeId="0">
      <text>
        <r>
          <rPr>
            <b/>
            <sz val="9"/>
            <color indexed="81"/>
            <rFont val="Tahoma"/>
            <charset val="1"/>
          </rPr>
          <t>Yazar:</t>
        </r>
        <r>
          <rPr>
            <sz val="9"/>
            <color indexed="81"/>
            <rFont val="Tahoma"/>
            <charset val="1"/>
          </rPr>
          <t xml:space="preserve">
Seçilen Döneme Göre 30 Eylül Tarihi Otomatik Olarak Gelir.</t>
        </r>
      </text>
    </comment>
  </commentList>
</comments>
</file>

<file path=xl/sharedStrings.xml><?xml version="1.0" encoding="utf-8"?>
<sst xmlns="http://schemas.openxmlformats.org/spreadsheetml/2006/main" count="346" uniqueCount="54">
  <si>
    <t>OCAK</t>
  </si>
  <si>
    <t>ŞUBAT</t>
  </si>
  <si>
    <t>MART</t>
  </si>
  <si>
    <t>NİSAN</t>
  </si>
  <si>
    <t>MAYIS</t>
  </si>
  <si>
    <t>HAZİRAN</t>
  </si>
  <si>
    <t>TEMMUZ</t>
  </si>
  <si>
    <t>AĞUSTOS</t>
  </si>
  <si>
    <t>EYLÜL</t>
  </si>
  <si>
    <t>EKİM</t>
  </si>
  <si>
    <t>KASIM</t>
  </si>
  <si>
    <t>ARALIK</t>
  </si>
  <si>
    <t>DÖNEM SEÇİLECEK</t>
  </si>
  <si>
    <t>DOĞUM YILI</t>
  </si>
  <si>
    <t>AY SEÇİMİ</t>
  </si>
  <si>
    <t>DÖNEM SEÇ!</t>
  </si>
  <si>
    <t>DOĞUM AYI</t>
  </si>
  <si>
    <t>DOĞUM GÜNÜ</t>
  </si>
  <si>
    <t>AÇIKLAMA</t>
  </si>
  <si>
    <t>ZORUNLU 1. SINIF --- ERTELEME YAPILAMAZ</t>
  </si>
  <si>
    <t>ÖĞRENCİ 100 AY'IN ÜZERİNDE YAŞA SAHİPTİR. ZORUNLU KAYIT YAPTIRILMASI GEREKİYOR.</t>
  </si>
  <si>
    <t>EĞİTİM VE ÖĞRETİM YILI SEÇİMİ!</t>
  </si>
  <si>
    <r>
      <t xml:space="preserve">ELLE DOĞUM TARİHİ GİR! </t>
    </r>
    <r>
      <rPr>
        <b/>
        <sz val="16"/>
        <color rgb="FFFF0000"/>
        <rFont val="Calibri"/>
        <family val="2"/>
        <charset val="162"/>
        <scheme val="minor"/>
      </rPr>
      <t>&gt;&gt;</t>
    </r>
  </si>
  <si>
    <t>AÇIKLAMALAR</t>
  </si>
  <si>
    <t>30 Eylül İtibariyle Çocuğun Ay Yaşı</t>
  </si>
  <si>
    <r>
      <t xml:space="preserve">1. Bu Hesaplama Cetveli, 1. sınıfa öğrenci kaydederken öğrencinin kayıt yapmak istediği dönemde 30 EYLÜL itibariyle kaç aylık olduğunu göstermektedir. 
2. "ELLE DOĞUM TARİHİ GİR!" bölümüne göre doğum tarihi yazarsanız, bir alttaki "YIL, AY ve GÜN" seçimlerini dikkate almaz. Ay hesaplaması yaparken elle girmiş olduğunuz tarihi esas alır.
3. Açıklamalar ile ilgili değişiklikleri yapmak için lütfen sayfanın sol üst köşesinden tüm sayfayı işaretleyip ardından üstteki harflerden birinin üzerinde iken sağ tıklayıp "GÖSTER"; ardından rakamlardan birinin üzerine sağ tıklayıp "GÖSTER" deyip "AP50" hücresinden başlayarak açıklamaları değiştirebilirsiniz.
ÖNERİLERİNİZ İÇİN </t>
    </r>
    <r>
      <rPr>
        <b/>
        <sz val="12"/>
        <color rgb="FFFF0000"/>
        <rFont val="Calibri"/>
        <family val="2"/>
        <charset val="162"/>
        <scheme val="minor"/>
      </rPr>
      <t xml:space="preserve">abdulhekimuckac@gmail.com </t>
    </r>
    <r>
      <rPr>
        <sz val="11"/>
        <color theme="1"/>
        <rFont val="Calibri"/>
        <family val="2"/>
        <scheme val="minor"/>
      </rPr>
      <t>e-posta adresine mail atabilirsiniz!</t>
    </r>
  </si>
  <si>
    <t>1. SINIFA KAYIT OLAMAZ / ANASINIFINA KAYIT OLAMAZ!</t>
  </si>
  <si>
    <t>1. SINIFA KAYIT OLAMAZ / ANASINIFINA KAYIT OLABİLİR!</t>
  </si>
  <si>
    <t>ANASINIFI</t>
  </si>
  <si>
    <t>1. SINIF</t>
  </si>
  <si>
    <t>EVET</t>
  </si>
  <si>
    <t>HAYIR, ZORUNLU İLKOKUL</t>
  </si>
  <si>
    <t>1. SINIF KAYDI ZORUNLU DEĞİL; VELİ DİLEKÇESİ İLE KAYIT OLABİLİR</t>
  </si>
  <si>
    <t>1. SINIF KAYDI ZORUNLU --- DİLEKÇE İLE ERTELEME YAPILABİLİR</t>
  </si>
  <si>
    <t>Kriter Ay</t>
  </si>
  <si>
    <t>Doğum Tarihi</t>
  </si>
  <si>
    <t>Elle Tarih</t>
  </si>
  <si>
    <t>YIL</t>
  </si>
  <si>
    <t>AY</t>
  </si>
  <si>
    <t>GÜN</t>
  </si>
  <si>
    <t>FARK YIL</t>
  </si>
  <si>
    <t>FARK AY</t>
  </si>
  <si>
    <t>FARK GÜN</t>
  </si>
  <si>
    <t>ANASINIFI KAYIT DURUMU</t>
  </si>
  <si>
    <t>1. SINIF KAYIT DURUMU</t>
  </si>
  <si>
    <t>YAPILAN SEÇİM!</t>
  </si>
  <si>
    <t>HAYIR, KAYIT YAPAMAZ. YAŞ YETERSİZ</t>
  </si>
  <si>
    <t>EVET, VELİ DİLEKÇESİYLE KAYIT YAPILIR.</t>
  </si>
  <si>
    <t>EVET, VELİ DİLEKÇESİYLE KAYIT ERTELENEBİLİR</t>
  </si>
  <si>
    <t>EVET, KAYIT ZORUNLU.</t>
  </si>
  <si>
    <t>EVET, ANASINIFI VE 1. SINIF İÇİN UYGUN</t>
  </si>
  <si>
    <t>DOĞUM TARİHİNE GÖRE
1. SINIF VE ANASINIFI KAYIT SORGULAMA</t>
  </si>
  <si>
    <t>AKTİF DÖNEM</t>
  </si>
  <si>
    <t>ÖĞRENCİ YAŞI (AY)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</si>
</sst>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0\ &quot;Aylık&quot;"/>
    <numFmt numFmtId="166" formatCode="@* &quot;:&quot;"/>
  </numFmts>
  <fonts count="15" x14ac:knownFonts="1">
    <font>
      <sz val="11"/>
      <color theme="1"/>
      <name val="Calibri"/>
      <family val="2"/>
      <scheme val="minor"/>
    </font>
    <font>
      <sz val="14"/>
      <color theme="1"/>
      <name val="Calibri"/>
      <family val="2"/>
      <scheme val="minor"/>
    </font>
    <font>
      <b/>
      <sz val="14"/>
      <color theme="1"/>
      <name val="Calibri"/>
      <family val="2"/>
      <charset val="162"/>
      <scheme val="minor"/>
    </font>
    <font>
      <b/>
      <sz val="16"/>
      <color rgb="FFFF0000"/>
      <name val="Calibri"/>
      <family val="2"/>
      <charset val="162"/>
      <scheme val="minor"/>
    </font>
    <font>
      <sz val="16"/>
      <color theme="1"/>
      <name val="Calibri"/>
      <family val="2"/>
      <scheme val="minor"/>
    </font>
    <font>
      <b/>
      <sz val="12"/>
      <color rgb="FFFF0000"/>
      <name val="Calibri"/>
      <family val="2"/>
      <charset val="162"/>
      <scheme val="minor"/>
    </font>
    <font>
      <b/>
      <sz val="20"/>
      <color theme="1"/>
      <name val="Calibri"/>
      <family val="2"/>
      <charset val="162"/>
      <scheme val="minor"/>
    </font>
    <font>
      <b/>
      <sz val="12"/>
      <color theme="1"/>
      <name val="Calibri"/>
      <family val="2"/>
      <scheme val="minor"/>
    </font>
    <font>
      <sz val="12"/>
      <color theme="1"/>
      <name val="Calibri"/>
      <family val="2"/>
      <scheme val="minor"/>
    </font>
    <font>
      <b/>
      <sz val="12"/>
      <color theme="1"/>
      <name val="Calibri"/>
      <family val="2"/>
      <charset val="162"/>
      <scheme val="minor"/>
    </font>
    <font>
      <sz val="13"/>
      <color theme="1"/>
      <name val="Calibri"/>
      <family val="2"/>
      <scheme val="minor"/>
    </font>
    <font>
      <b/>
      <sz val="12"/>
      <color rgb="FFFF0000"/>
      <name val="Calibri"/>
      <family val="2"/>
      <scheme val="minor"/>
    </font>
    <font>
      <sz val="12"/>
      <color rgb="FFFF0000"/>
      <name val="Calibri"/>
      <family val="2"/>
      <scheme val="minor"/>
    </font>
    <font>
      <sz val="9"/>
      <color indexed="81"/>
      <name val="Tahoma"/>
      <charset val="1"/>
    </font>
    <font>
      <b/>
      <sz val="9"/>
      <color indexed="81"/>
      <name val="Tahoma"/>
      <charset val="1"/>
    </font>
  </fonts>
  <fills count="14">
    <fill>
      <patternFill patternType="none"/>
    </fill>
    <fill>
      <patternFill patternType="gray125"/>
    </fill>
    <fill>
      <patternFill patternType="solid">
        <fgColor theme="9" tint="0.39997558519241921"/>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92D050"/>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rgb="FFF8F8F8"/>
        <bgColor indexed="64"/>
      </patternFill>
    </fill>
    <fill>
      <patternFill patternType="solid">
        <fgColor rgb="FF00B0F0"/>
        <bgColor indexed="64"/>
      </patternFill>
    </fill>
    <fill>
      <patternFill patternType="solid">
        <fgColor rgb="FFFFFF00"/>
        <bgColor indexed="64"/>
      </patternFill>
    </fill>
    <fill>
      <patternFill patternType="solid">
        <fgColor theme="4"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ashed">
        <color indexed="64"/>
      </left>
      <right/>
      <top style="medium">
        <color indexed="64"/>
      </top>
      <bottom style="medium">
        <color indexed="64"/>
      </bottom>
      <diagonal/>
    </border>
  </borders>
  <cellStyleXfs count="1">
    <xf numFmtId="0" fontId="0" fillId="0" borderId="0"/>
  </cellStyleXfs>
  <cellXfs count="144">
    <xf numFmtId="0" fontId="0" fillId="0" borderId="0" xfId="0"/>
    <xf numFmtId="0" fontId="0" fillId="0" borderId="1" xfId="0" applyBorder="1"/>
    <xf numFmtId="0" fontId="0" fillId="2" borderId="8" xfId="0" applyFill="1" applyBorder="1"/>
    <xf numFmtId="0" fontId="0" fillId="2" borderId="9" xfId="0" applyFill="1" applyBorder="1"/>
    <xf numFmtId="0" fontId="0" fillId="2" borderId="10" xfId="0" applyFill="1" applyBorder="1"/>
    <xf numFmtId="0" fontId="0" fillId="2" borderId="4" xfId="0" applyFill="1" applyBorder="1"/>
    <xf numFmtId="0" fontId="0" fillId="2" borderId="0" xfId="0" applyFill="1" applyBorder="1"/>
    <xf numFmtId="0" fontId="0" fillId="2" borderId="11" xfId="0" applyFill="1" applyBorder="1"/>
    <xf numFmtId="0" fontId="0" fillId="2" borderId="3" xfId="0" applyFill="1" applyBorder="1"/>
    <xf numFmtId="0" fontId="0" fillId="2" borderId="7" xfId="0" applyFill="1" applyBorder="1"/>
    <xf numFmtId="0" fontId="0" fillId="2" borderId="12" xfId="0" applyFill="1" applyBorder="1"/>
    <xf numFmtId="0" fontId="0" fillId="3" borderId="4" xfId="0" applyFill="1" applyBorder="1"/>
    <xf numFmtId="0" fontId="0" fillId="3" borderId="0" xfId="0" applyFill="1" applyBorder="1"/>
    <xf numFmtId="0" fontId="0" fillId="3" borderId="11" xfId="0" applyFill="1" applyBorder="1"/>
    <xf numFmtId="0" fontId="0" fillId="3" borderId="3" xfId="0" applyFill="1" applyBorder="1"/>
    <xf numFmtId="0" fontId="0" fillId="3" borderId="7" xfId="0" applyFill="1" applyBorder="1"/>
    <xf numFmtId="0" fontId="0" fillId="3" borderId="12" xfId="0" applyFill="1" applyBorder="1"/>
    <xf numFmtId="0" fontId="0" fillId="4" borderId="8" xfId="0" applyFill="1" applyBorder="1"/>
    <xf numFmtId="0" fontId="0" fillId="4" borderId="9" xfId="0" applyFill="1" applyBorder="1"/>
    <xf numFmtId="0" fontId="0" fillId="4" borderId="10" xfId="0" applyFill="1" applyBorder="1"/>
    <xf numFmtId="0" fontId="0" fillId="4" borderId="4" xfId="0" applyFill="1" applyBorder="1"/>
    <xf numFmtId="0" fontId="0" fillId="4" borderId="0" xfId="0" applyFill="1" applyBorder="1"/>
    <xf numFmtId="0" fontId="0" fillId="4" borderId="11" xfId="0" applyFill="1" applyBorder="1"/>
    <xf numFmtId="0" fontId="0" fillId="4" borderId="3" xfId="0" applyFill="1" applyBorder="1"/>
    <xf numFmtId="0" fontId="0" fillId="4" borderId="7" xfId="0" applyFill="1" applyBorder="1"/>
    <xf numFmtId="0" fontId="0" fillId="4" borderId="12" xfId="0" applyFill="1" applyBorder="1"/>
    <xf numFmtId="0" fontId="0" fillId="5" borderId="4" xfId="0" applyFill="1" applyBorder="1"/>
    <xf numFmtId="0" fontId="0" fillId="5" borderId="0" xfId="0" applyFill="1" applyBorder="1"/>
    <xf numFmtId="0" fontId="0" fillId="5" borderId="11" xfId="0" applyFill="1" applyBorder="1"/>
    <xf numFmtId="0" fontId="0" fillId="5" borderId="3" xfId="0" applyFill="1" applyBorder="1"/>
    <xf numFmtId="0" fontId="0" fillId="5" borderId="7" xfId="0" applyFill="1" applyBorder="1"/>
    <xf numFmtId="0" fontId="0" fillId="5" borderId="12" xfId="0" applyFill="1" applyBorder="1"/>
    <xf numFmtId="0" fontId="0" fillId="6" borderId="8" xfId="0" applyFill="1" applyBorder="1"/>
    <xf numFmtId="0" fontId="0" fillId="6" borderId="9" xfId="0" applyFill="1" applyBorder="1"/>
    <xf numFmtId="0" fontId="0" fillId="6" borderId="10" xfId="0" applyFill="1" applyBorder="1"/>
    <xf numFmtId="0" fontId="0" fillId="6" borderId="4" xfId="0" applyFill="1" applyBorder="1"/>
    <xf numFmtId="0" fontId="0" fillId="6" borderId="3" xfId="0" applyFill="1" applyBorder="1"/>
    <xf numFmtId="0" fontId="0" fillId="6" borderId="11" xfId="0" applyFill="1" applyBorder="1" applyAlignment="1">
      <alignment horizontal="center"/>
    </xf>
    <xf numFmtId="0" fontId="0" fillId="6" borderId="11" xfId="0" applyFill="1" applyBorder="1"/>
    <xf numFmtId="0" fontId="0" fillId="6" borderId="12" xfId="0" applyFill="1" applyBorder="1"/>
    <xf numFmtId="0" fontId="0" fillId="6" borderId="0" xfId="0" applyFill="1" applyBorder="1"/>
    <xf numFmtId="0" fontId="0" fillId="6" borderId="7" xfId="0" applyFill="1" applyBorder="1"/>
    <xf numFmtId="0" fontId="0" fillId="7" borderId="8" xfId="0" applyFill="1" applyBorder="1"/>
    <xf numFmtId="0" fontId="0" fillId="7" borderId="9" xfId="0" applyFill="1" applyBorder="1"/>
    <xf numFmtId="0" fontId="0" fillId="7" borderId="10" xfId="0" applyFill="1" applyBorder="1"/>
    <xf numFmtId="0" fontId="0" fillId="7" borderId="4" xfId="0" applyFill="1" applyBorder="1"/>
    <xf numFmtId="0" fontId="0" fillId="7" borderId="3" xfId="0" applyFill="1" applyBorder="1"/>
    <xf numFmtId="0" fontId="0" fillId="7" borderId="0" xfId="0" applyFill="1" applyBorder="1"/>
    <xf numFmtId="0" fontId="0" fillId="7" borderId="11" xfId="0" applyFill="1" applyBorder="1"/>
    <xf numFmtId="0" fontId="0" fillId="7" borderId="7" xfId="0" applyFill="1" applyBorder="1"/>
    <xf numFmtId="0" fontId="0" fillId="7" borderId="12" xfId="0" applyFill="1" applyBorder="1"/>
    <xf numFmtId="0" fontId="4" fillId="0" borderId="0" xfId="0" applyFont="1" applyFill="1" applyAlignment="1">
      <alignment horizontal="center"/>
    </xf>
    <xf numFmtId="0" fontId="0" fillId="0" borderId="0" xfId="0" applyFill="1"/>
    <xf numFmtId="0" fontId="0" fillId="0" borderId="0" xfId="0" applyFill="1" applyBorder="1"/>
    <xf numFmtId="0" fontId="0" fillId="0" borderId="1" xfId="0" applyBorder="1" applyProtection="1">
      <protection locked="0"/>
    </xf>
    <xf numFmtId="0" fontId="8" fillId="0" borderId="0" xfId="0" applyFont="1" applyAlignment="1">
      <alignment horizontal="center" vertical="center"/>
    </xf>
    <xf numFmtId="0" fontId="8" fillId="0" borderId="0" xfId="0" applyFont="1" applyAlignment="1">
      <alignment vertical="center"/>
    </xf>
    <xf numFmtId="0" fontId="7" fillId="11" borderId="1" xfId="0" applyFont="1" applyFill="1" applyBorder="1" applyAlignment="1">
      <alignment horizontal="center" vertical="center"/>
    </xf>
    <xf numFmtId="0" fontId="9" fillId="11" borderId="1" xfId="0" applyFont="1" applyFill="1" applyBorder="1" applyAlignment="1">
      <alignment horizontal="center" vertical="center"/>
    </xf>
    <xf numFmtId="0" fontId="9" fillId="11" borderId="1" xfId="0" applyFont="1" applyFill="1" applyBorder="1" applyAlignment="1">
      <alignment horizontal="center" vertical="center" wrapText="1"/>
    </xf>
    <xf numFmtId="0" fontId="8" fillId="5" borderId="1" xfId="0" applyFont="1" applyFill="1" applyBorder="1" applyAlignment="1" applyProtection="1">
      <alignment vertical="center"/>
      <protection locked="0"/>
    </xf>
    <xf numFmtId="0" fontId="0" fillId="0" borderId="1"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0" borderId="1" xfId="0" applyBorder="1" applyAlignment="1" applyProtection="1">
      <alignment horizontal="center"/>
      <protection locked="0"/>
    </xf>
    <xf numFmtId="0" fontId="0" fillId="0" borderId="0" xfId="0" applyBorder="1"/>
    <xf numFmtId="164" fontId="0" fillId="0" borderId="1" xfId="0" applyNumberFormat="1" applyBorder="1" applyAlignment="1">
      <alignment horizontal="center"/>
    </xf>
    <xf numFmtId="0" fontId="0" fillId="0" borderId="0" xfId="0" applyBorder="1" applyAlignment="1">
      <alignment horizontal="center"/>
    </xf>
    <xf numFmtId="0" fontId="0" fillId="12" borderId="1" xfId="0" applyFill="1" applyBorder="1" applyAlignment="1">
      <alignment horizontal="center"/>
    </xf>
    <xf numFmtId="0" fontId="8" fillId="5" borderId="1" xfId="0" applyFont="1" applyFill="1" applyBorder="1" applyAlignment="1" applyProtection="1">
      <alignment vertical="center" wrapText="1"/>
      <protection locked="0"/>
    </xf>
    <xf numFmtId="0" fontId="11" fillId="11" borderId="1" xfId="0" applyFont="1" applyFill="1" applyBorder="1" applyAlignment="1">
      <alignment horizontal="center" vertical="center"/>
    </xf>
    <xf numFmtId="0" fontId="12" fillId="5" borderId="1" xfId="0" applyFont="1" applyFill="1" applyBorder="1" applyAlignment="1" applyProtection="1">
      <alignment vertical="center"/>
      <protection locked="0"/>
    </xf>
    <xf numFmtId="0" fontId="12" fillId="5" borderId="1" xfId="0" applyFont="1" applyFill="1" applyBorder="1" applyAlignment="1" applyProtection="1">
      <alignment vertical="center" wrapText="1"/>
      <protection locked="0"/>
    </xf>
    <xf numFmtId="0" fontId="12" fillId="0" borderId="0" xfId="0" applyFont="1" applyAlignment="1">
      <alignment vertical="center"/>
    </xf>
    <xf numFmtId="0" fontId="0" fillId="0" borderId="1" xfId="0" applyBorder="1" applyAlignment="1">
      <alignment horizontal="center"/>
    </xf>
    <xf numFmtId="0" fontId="0" fillId="6" borderId="1" xfId="0" applyFill="1" applyBorder="1" applyAlignment="1">
      <alignment horizontal="center"/>
    </xf>
    <xf numFmtId="164" fontId="0" fillId="6" borderId="1" xfId="0" applyNumberFormat="1" applyFill="1" applyBorder="1" applyAlignment="1">
      <alignment horizontal="center"/>
    </xf>
    <xf numFmtId="165" fontId="1" fillId="4" borderId="0" xfId="0" applyNumberFormat="1" applyFont="1" applyFill="1" applyBorder="1" applyAlignment="1">
      <alignment horizontal="center" vertical="center"/>
    </xf>
    <xf numFmtId="165" fontId="1" fillId="4" borderId="11" xfId="0" applyNumberFormat="1" applyFont="1" applyFill="1" applyBorder="1" applyAlignment="1">
      <alignment horizontal="center" vertical="center"/>
    </xf>
    <xf numFmtId="166" fontId="1" fillId="4" borderId="9" xfId="0" applyNumberFormat="1" applyFont="1" applyFill="1" applyBorder="1" applyAlignment="1">
      <alignment horizontal="center" vertical="center"/>
    </xf>
    <xf numFmtId="166" fontId="1" fillId="4" borderId="0" xfId="0" applyNumberFormat="1" applyFont="1" applyFill="1" applyBorder="1" applyAlignment="1">
      <alignment horizontal="center" vertical="center"/>
    </xf>
    <xf numFmtId="0" fontId="0" fillId="10" borderId="8" xfId="0" applyFill="1" applyBorder="1" applyAlignment="1">
      <alignment horizontal="justify" vertical="top" wrapText="1"/>
    </xf>
    <xf numFmtId="0" fontId="0" fillId="10" borderId="9" xfId="0" applyFill="1" applyBorder="1" applyAlignment="1">
      <alignment horizontal="justify" vertical="top" wrapText="1"/>
    </xf>
    <xf numFmtId="0" fontId="0" fillId="10" borderId="10" xfId="0" applyFill="1" applyBorder="1" applyAlignment="1">
      <alignment horizontal="justify" vertical="top" wrapText="1"/>
    </xf>
    <xf numFmtId="0" fontId="0" fillId="10" borderId="4" xfId="0" applyFill="1" applyBorder="1" applyAlignment="1">
      <alignment horizontal="justify" vertical="top" wrapText="1"/>
    </xf>
    <xf numFmtId="0" fontId="0" fillId="10" borderId="0" xfId="0" applyFill="1" applyBorder="1" applyAlignment="1">
      <alignment horizontal="justify" vertical="top" wrapText="1"/>
    </xf>
    <xf numFmtId="0" fontId="0" fillId="10" borderId="11" xfId="0" applyFill="1" applyBorder="1" applyAlignment="1">
      <alignment horizontal="justify" vertical="top" wrapText="1"/>
    </xf>
    <xf numFmtId="0" fontId="0" fillId="10" borderId="3" xfId="0" applyFill="1" applyBorder="1" applyAlignment="1">
      <alignment horizontal="justify" vertical="top" wrapText="1"/>
    </xf>
    <xf numFmtId="0" fontId="0" fillId="10" borderId="7" xfId="0" applyFill="1" applyBorder="1" applyAlignment="1">
      <alignment horizontal="justify" vertical="top" wrapText="1"/>
    </xf>
    <xf numFmtId="0" fontId="0" fillId="10" borderId="12" xfId="0" applyFill="1" applyBorder="1" applyAlignment="1">
      <alignment horizontal="justify" vertical="top" wrapText="1"/>
    </xf>
    <xf numFmtId="0" fontId="0" fillId="9" borderId="2" xfId="0" applyFill="1" applyBorder="1" applyAlignment="1">
      <alignment horizontal="center"/>
    </xf>
    <xf numFmtId="0" fontId="0" fillId="9" borderId="6" xfId="0" applyFill="1" applyBorder="1" applyAlignment="1">
      <alignment horizontal="center"/>
    </xf>
    <xf numFmtId="0" fontId="0" fillId="9" borderId="5" xfId="0" applyFill="1" applyBorder="1" applyAlignment="1">
      <alignment horizontal="center"/>
    </xf>
    <xf numFmtId="0" fontId="6" fillId="9" borderId="8" xfId="0" applyFont="1" applyFill="1" applyBorder="1" applyAlignment="1">
      <alignment horizontal="center" vertical="center" wrapText="1"/>
    </xf>
    <xf numFmtId="0" fontId="6" fillId="9" borderId="9" xfId="0" applyFont="1" applyFill="1" applyBorder="1" applyAlignment="1">
      <alignment horizontal="center" vertical="center"/>
    </xf>
    <xf numFmtId="0" fontId="6" fillId="9" borderId="10"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12" xfId="0" applyFont="1" applyFill="1" applyBorder="1" applyAlignment="1">
      <alignment horizontal="center" vertical="center"/>
    </xf>
    <xf numFmtId="0" fontId="0" fillId="2" borderId="2" xfId="0" applyFill="1" applyBorder="1" applyAlignment="1">
      <alignment horizontal="center"/>
    </xf>
    <xf numFmtId="0" fontId="0" fillId="2" borderId="6" xfId="0" applyFill="1" applyBorder="1" applyAlignment="1">
      <alignment horizontal="center"/>
    </xf>
    <xf numFmtId="0" fontId="0" fillId="2" borderId="5" xfId="0" applyFill="1" applyBorder="1" applyAlignment="1">
      <alignment horizontal="center"/>
    </xf>
    <xf numFmtId="0" fontId="0" fillId="4" borderId="2" xfId="0" applyFill="1" applyBorder="1" applyAlignment="1">
      <alignment horizontal="center"/>
    </xf>
    <xf numFmtId="0" fontId="0" fillId="4" borderId="6" xfId="0" applyFill="1" applyBorder="1" applyAlignment="1">
      <alignment horizontal="center"/>
    </xf>
    <xf numFmtId="0" fontId="0" fillId="4" borderId="5" xfId="0" applyFill="1" applyBorder="1" applyAlignment="1">
      <alignment horizontal="center"/>
    </xf>
    <xf numFmtId="0" fontId="0" fillId="3" borderId="2" xfId="0" applyFill="1" applyBorder="1" applyAlignment="1">
      <alignment horizontal="center"/>
    </xf>
    <xf numFmtId="0" fontId="0" fillId="3" borderId="6" xfId="0" applyFill="1" applyBorder="1" applyAlignment="1">
      <alignment horizontal="center"/>
    </xf>
    <xf numFmtId="0" fontId="0" fillId="3" borderId="5" xfId="0" applyFill="1" applyBorder="1" applyAlignment="1">
      <alignment horizontal="center"/>
    </xf>
    <xf numFmtId="0" fontId="0" fillId="5" borderId="2" xfId="0" applyFill="1" applyBorder="1" applyAlignment="1">
      <alignment horizontal="center"/>
    </xf>
    <xf numFmtId="0" fontId="0" fillId="5" borderId="6" xfId="0" applyFill="1" applyBorder="1" applyAlignment="1">
      <alignment horizontal="center"/>
    </xf>
    <xf numFmtId="0" fontId="0" fillId="5" borderId="5" xfId="0" applyFill="1" applyBorder="1" applyAlignment="1">
      <alignment horizont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8" borderId="2" xfId="0" applyFont="1" applyFill="1" applyBorder="1" applyAlignment="1">
      <alignment horizontal="center" vertical="center"/>
    </xf>
    <xf numFmtId="0" fontId="2" fillId="8" borderId="6" xfId="0" applyFont="1" applyFill="1" applyBorder="1" applyAlignment="1">
      <alignment horizontal="center" vertical="center"/>
    </xf>
    <xf numFmtId="14" fontId="2" fillId="4" borderId="13" xfId="0" applyNumberFormat="1" applyFont="1" applyFill="1" applyBorder="1" applyAlignment="1" applyProtection="1">
      <alignment horizontal="center" vertical="center"/>
      <protection locked="0"/>
    </xf>
    <xf numFmtId="14" fontId="2" fillId="4" borderId="6" xfId="0" applyNumberFormat="1" applyFont="1" applyFill="1" applyBorder="1" applyAlignment="1" applyProtection="1">
      <alignment horizontal="center" vertical="center"/>
      <protection locked="0"/>
    </xf>
    <xf numFmtId="14" fontId="2" fillId="4" borderId="5" xfId="0" applyNumberFormat="1" applyFont="1" applyFill="1" applyBorder="1" applyAlignment="1" applyProtection="1">
      <alignment horizontal="center" vertical="center"/>
      <protection locked="0"/>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0" xfId="0" applyFont="1" applyFill="1" applyBorder="1" applyAlignment="1">
      <alignment horizontal="center" vertical="center" wrapText="1"/>
    </xf>
    <xf numFmtId="0" fontId="1" fillId="13" borderId="9" xfId="0" applyFont="1" applyFill="1" applyBorder="1" applyAlignment="1">
      <alignment horizontal="left" vertical="center" wrapText="1"/>
    </xf>
    <xf numFmtId="0" fontId="1" fillId="13" borderId="10" xfId="0" applyFont="1" applyFill="1" applyBorder="1" applyAlignment="1">
      <alignment horizontal="left" vertical="center" wrapText="1"/>
    </xf>
    <xf numFmtId="0" fontId="1" fillId="13" borderId="0" xfId="0" applyFont="1" applyFill="1" applyBorder="1" applyAlignment="1">
      <alignment horizontal="left" vertical="center" wrapText="1"/>
    </xf>
    <xf numFmtId="0" fontId="1" fillId="13" borderId="11" xfId="0" applyFont="1" applyFill="1" applyBorder="1" applyAlignment="1">
      <alignment horizontal="left" vertical="center" wrapText="1"/>
    </xf>
    <xf numFmtId="0" fontId="1" fillId="13" borderId="7" xfId="0" applyFont="1" applyFill="1" applyBorder="1" applyAlignment="1">
      <alignment horizontal="left" vertical="center" wrapText="1"/>
    </xf>
    <xf numFmtId="0" fontId="1" fillId="13" borderId="12" xfId="0" applyFont="1" applyFill="1" applyBorder="1" applyAlignment="1">
      <alignment horizontal="left" vertical="center" wrapText="1"/>
    </xf>
    <xf numFmtId="0" fontId="1" fillId="4" borderId="9" xfId="0" applyFont="1" applyFill="1" applyBorder="1" applyAlignment="1">
      <alignment horizontal="center" vertical="center"/>
    </xf>
    <xf numFmtId="0" fontId="1" fillId="4" borderId="10" xfId="0" applyFont="1" applyFill="1" applyBorder="1" applyAlignment="1">
      <alignment horizontal="center" vertical="center"/>
    </xf>
    <xf numFmtId="0" fontId="0" fillId="0" borderId="1" xfId="0" applyBorder="1" applyAlignment="1">
      <alignment horizontal="center"/>
    </xf>
  </cellXfs>
  <cellStyles count="1">
    <cellStyle name="Normal" xfId="0" builtinId="0"/>
  </cellStyles>
  <dxfs count="3">
    <dxf>
      <font>
        <color theme="0"/>
      </font>
      <fill>
        <patternFill>
          <bgColor theme="1" tint="4.9989318521683403E-2"/>
        </patternFill>
      </fill>
    </dxf>
    <dxf>
      <fill>
        <patternFill>
          <bgColor rgb="FF66FF66"/>
        </patternFill>
      </fill>
    </dxf>
    <dxf>
      <font>
        <b/>
        <i/>
      </font>
      <fill>
        <patternFill>
          <bgColor rgb="FFFF0000"/>
        </patternFill>
      </fill>
    </dxf>
  </dxfs>
  <tableStyles count="0" defaultTableStyle="TableStyleMedium2" defaultPivotStyle="PivotStyleLight16"/>
  <colors>
    <mruColors>
      <color rgb="FFFF0000"/>
      <color rgb="FF66FF66"/>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List" dx="22" fmlaLink="SABİTLER!$B$14" fmlaRange="SABİTLER!$E$3:$E$12" noThreeD="1" sel="5" val="0"/>
</file>

<file path=xl/ctrlProps/ctrlProp2.xml><?xml version="1.0" encoding="utf-8"?>
<formControlPr xmlns="http://schemas.microsoft.com/office/spreadsheetml/2009/9/main" objectType="List" dx="22" fmlaLink="SABİTLER!$G$24" fmlaRange="SABİTLER!$H$3:$H$22" noThreeD="1" sel="7" val="5"/>
</file>

<file path=xl/ctrlProps/ctrlProp3.xml><?xml version="1.0" encoding="utf-8"?>
<formControlPr xmlns="http://schemas.microsoft.com/office/spreadsheetml/2009/9/main" objectType="List" dx="22" fmlaLink="SABİTLER!$J$16" fmlaRange="SABİTLER!$K$3:$K$14" noThreeD="1" sel="2" val="0"/>
</file>

<file path=xl/ctrlProps/ctrlProp4.xml><?xml version="1.0" encoding="utf-8"?>
<formControlPr xmlns="http://schemas.microsoft.com/office/spreadsheetml/2009/9/main" objectType="List" dx="22" fmlaLink="SABİTLER!$M$35" fmlaRange="SABİTLER!$N$3:$N$33" noThreeD="1" sel="10" val="0"/>
</file>

<file path=xl/ctrlProps/ctrlProp5.xml><?xml version="1.0" encoding="utf-8"?>
<formControlPr xmlns="http://schemas.microsoft.com/office/spreadsheetml/2009/9/main" objectType="Spin" dx="22" fmlaLink="SABİTLER!$G$24" max="20" min="1" page="10" val="7"/>
</file>

<file path=xl/ctrlProps/ctrlProp6.xml><?xml version="1.0" encoding="utf-8"?>
<formControlPr xmlns="http://schemas.microsoft.com/office/spreadsheetml/2009/9/main" objectType="Spin" dx="22" fmlaLink="SABİTLER!$J$16" max="12" min="1" page="10" val="2"/>
</file>

<file path=xl/ctrlProps/ctrlProp7.xml><?xml version="1.0" encoding="utf-8"?>
<formControlPr xmlns="http://schemas.microsoft.com/office/spreadsheetml/2009/9/main" objectType="Spin" dx="22" fmlaLink="SABİTLER!$M$35" max="31" min="1" page="10" val="10"/>
</file>

<file path=xl/ctrlProps/ctrlProp8.xml><?xml version="1.0" encoding="utf-8"?>
<formControlPr xmlns="http://schemas.microsoft.com/office/spreadsheetml/2009/9/main" objectType="Spin" dx="22" fmlaLink="SABİTLER!$B$14" max="10" min="1" page="10" val="5"/>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29</xdr:col>
      <xdr:colOff>475837</xdr:colOff>
      <xdr:row>0</xdr:row>
      <xdr:rowOff>699879</xdr:rowOff>
    </xdr:from>
    <xdr:to>
      <xdr:col>33</xdr:col>
      <xdr:colOff>389055</xdr:colOff>
      <xdr:row>4</xdr:row>
      <xdr:rowOff>18328</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137" y="699879"/>
          <a:ext cx="2923118" cy="8560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57150</xdr:rowOff>
        </xdr:from>
        <xdr:to>
          <xdr:col>6</xdr:col>
          <xdr:colOff>142875</xdr:colOff>
          <xdr:row>16</xdr:row>
          <xdr:rowOff>133350</xdr:rowOff>
        </xdr:to>
        <xdr:sp macro="" textlink="">
          <xdr:nvSpPr>
            <xdr:cNvPr id="2049" name="List Box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66675</xdr:rowOff>
        </xdr:from>
        <xdr:to>
          <xdr:col>13</xdr:col>
          <xdr:colOff>142875</xdr:colOff>
          <xdr:row>16</xdr:row>
          <xdr:rowOff>133350</xdr:rowOff>
        </xdr:to>
        <xdr:sp macro="" textlink="">
          <xdr:nvSpPr>
            <xdr:cNvPr id="2050" name="List Box 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9</xdr:row>
          <xdr:rowOff>57150</xdr:rowOff>
        </xdr:from>
        <xdr:to>
          <xdr:col>19</xdr:col>
          <xdr:colOff>133350</xdr:colOff>
          <xdr:row>16</xdr:row>
          <xdr:rowOff>133350</xdr:rowOff>
        </xdr:to>
        <xdr:sp macro="" textlink="">
          <xdr:nvSpPr>
            <xdr:cNvPr id="2051" name="List Box 3" hidden="1">
              <a:extLst>
                <a:ext uri="{63B3BB69-23CF-44E3-9099-C40C66FF867C}">
                  <a14:compatExt spid="_x0000_s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9</xdr:row>
          <xdr:rowOff>57150</xdr:rowOff>
        </xdr:from>
        <xdr:to>
          <xdr:col>25</xdr:col>
          <xdr:colOff>133350</xdr:colOff>
          <xdr:row>16</xdr:row>
          <xdr:rowOff>133350</xdr:rowOff>
        </xdr:to>
        <xdr:sp macro="" textlink="">
          <xdr:nvSpPr>
            <xdr:cNvPr id="2052" name="List Box 4" hidden="1">
              <a:extLst>
                <a:ext uri="{63B3BB69-23CF-44E3-9099-C40C66FF867C}">
                  <a14:compatExt spid="_x0000_s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17</xdr:row>
          <xdr:rowOff>76200</xdr:rowOff>
        </xdr:from>
        <xdr:to>
          <xdr:col>14</xdr:col>
          <xdr:colOff>9525</xdr:colOff>
          <xdr:row>17</xdr:row>
          <xdr:rowOff>581025</xdr:rowOff>
        </xdr:to>
        <xdr:sp macro="" textlink="">
          <xdr:nvSpPr>
            <xdr:cNvPr id="2053" name="Spinner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200025</xdr:colOff>
          <xdr:row>17</xdr:row>
          <xdr:rowOff>76200</xdr:rowOff>
        </xdr:from>
        <xdr:to>
          <xdr:col>20</xdr:col>
          <xdr:colOff>0</xdr:colOff>
          <xdr:row>17</xdr:row>
          <xdr:rowOff>581025</xdr:rowOff>
        </xdr:to>
        <xdr:sp macro="" textlink="">
          <xdr:nvSpPr>
            <xdr:cNvPr id="2054" name="Spinner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190500</xdr:colOff>
          <xdr:row>17</xdr:row>
          <xdr:rowOff>95250</xdr:rowOff>
        </xdr:from>
        <xdr:to>
          <xdr:col>26</xdr:col>
          <xdr:colOff>0</xdr:colOff>
          <xdr:row>17</xdr:row>
          <xdr:rowOff>600075</xdr:rowOff>
        </xdr:to>
        <xdr:sp macro="" textlink="">
          <xdr:nvSpPr>
            <xdr:cNvPr id="2055" name="Spinner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180975</xdr:colOff>
          <xdr:row>17</xdr:row>
          <xdr:rowOff>66675</xdr:rowOff>
        </xdr:from>
        <xdr:to>
          <xdr:col>6</xdr:col>
          <xdr:colOff>190500</xdr:colOff>
          <xdr:row>17</xdr:row>
          <xdr:rowOff>581025</xdr:rowOff>
        </xdr:to>
        <xdr:sp macro="" textlink="">
          <xdr:nvSpPr>
            <xdr:cNvPr id="2056" name="Spinner 8" hidden="1">
              <a:extLst>
                <a:ext uri="{63B3BB69-23CF-44E3-9099-C40C66FF867C}">
                  <a14:compatExt spid="_x0000_s205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image" Target="../media/image1.jpeg"/><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image" Target="../media/image3.jpe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
  <dimension ref="B1:AH26"/>
  <sheetViews>
    <sheetView showGridLines="0" tabSelected="1" zoomScaleNormal="100" workbookViewId="0">
      <pane xSplit="34" ySplit="26" topLeftCell="AI27" activePane="bottomRight" state="frozen"/>
      <selection pane="topRight" activeCell="AI1" sqref="AI1"/>
      <selection pane="bottomLeft" activeCell="A27" sqref="A27"/>
      <selection pane="bottomRight" activeCell="U7" sqref="U7:Z7"/>
    </sheetView>
  </sheetViews>
  <sheetFormatPr defaultRowHeight="15" x14ac:dyDescent="0.25"/>
  <cols>
    <col min="2" max="28" width="3" customWidth="1"/>
    <col min="29" max="29" width="3" style="52" customWidth="1"/>
    <col min="30" max="34" width="11.28515625" customWidth="1"/>
    <col min="35" max="35" width="3.140625" customWidth="1"/>
  </cols>
  <sheetData>
    <row r="1" spans="2:34" ht="21" customHeight="1" thickBot="1" x14ac:dyDescent="0.3"/>
    <row r="2" spans="2:34" ht="25.5" customHeight="1" x14ac:dyDescent="0.35">
      <c r="B2" s="93" t="s">
        <v>51</v>
      </c>
      <c r="C2" s="94"/>
      <c r="D2" s="94"/>
      <c r="E2" s="94"/>
      <c r="F2" s="94"/>
      <c r="G2" s="94"/>
      <c r="H2" s="94"/>
      <c r="I2" s="94"/>
      <c r="J2" s="94"/>
      <c r="K2" s="94"/>
      <c r="L2" s="94"/>
      <c r="M2" s="94"/>
      <c r="N2" s="94"/>
      <c r="O2" s="94"/>
      <c r="P2" s="94"/>
      <c r="Q2" s="94"/>
      <c r="R2" s="94"/>
      <c r="S2" s="94"/>
      <c r="T2" s="94"/>
      <c r="U2" s="94"/>
      <c r="V2" s="94"/>
      <c r="W2" s="94"/>
      <c r="X2" s="94"/>
      <c r="Y2" s="94"/>
      <c r="Z2" s="94"/>
      <c r="AA2" s="94"/>
      <c r="AB2" s="95"/>
      <c r="AC2" s="51"/>
    </row>
    <row r="3" spans="2:34" ht="25.5" customHeight="1" thickBot="1" x14ac:dyDescent="0.4">
      <c r="B3" s="96"/>
      <c r="C3" s="97"/>
      <c r="D3" s="97"/>
      <c r="E3" s="97"/>
      <c r="F3" s="97"/>
      <c r="G3" s="97"/>
      <c r="H3" s="97"/>
      <c r="I3" s="97"/>
      <c r="J3" s="97"/>
      <c r="K3" s="97"/>
      <c r="L3" s="97"/>
      <c r="M3" s="97"/>
      <c r="N3" s="97"/>
      <c r="O3" s="97"/>
      <c r="P3" s="97"/>
      <c r="Q3" s="97"/>
      <c r="R3" s="97"/>
      <c r="S3" s="97"/>
      <c r="T3" s="97"/>
      <c r="U3" s="97"/>
      <c r="V3" s="97"/>
      <c r="W3" s="97"/>
      <c r="X3" s="97"/>
      <c r="Y3" s="97"/>
      <c r="Z3" s="97"/>
      <c r="AA3" s="97"/>
      <c r="AB3" s="98"/>
      <c r="AC3" s="51"/>
    </row>
    <row r="4" spans="2:34" ht="15.75" thickBot="1" x14ac:dyDescent="0.3"/>
    <row r="5" spans="2:34" ht="15.75" thickBot="1" x14ac:dyDescent="0.3">
      <c r="B5" s="42"/>
      <c r="C5" s="43"/>
      <c r="D5" s="43"/>
      <c r="E5" s="43"/>
      <c r="F5" s="43"/>
      <c r="G5" s="43"/>
      <c r="H5" s="43"/>
      <c r="I5" s="43"/>
      <c r="J5" s="43"/>
      <c r="K5" s="43"/>
      <c r="L5" s="43"/>
      <c r="M5" s="43"/>
      <c r="N5" s="43"/>
      <c r="O5" s="43"/>
      <c r="P5" s="43"/>
      <c r="Q5" s="43"/>
      <c r="R5" s="43"/>
      <c r="S5" s="43"/>
      <c r="T5" s="43"/>
      <c r="U5" s="43"/>
      <c r="V5" s="43"/>
      <c r="W5" s="43"/>
      <c r="X5" s="43"/>
      <c r="Y5" s="43"/>
      <c r="Z5" s="43"/>
      <c r="AA5" s="43"/>
      <c r="AB5" s="44"/>
      <c r="AC5" s="53"/>
    </row>
    <row r="6" spans="2:34" ht="15.75" thickBot="1" x14ac:dyDescent="0.3">
      <c r="B6" s="45"/>
      <c r="C6" s="111" t="s">
        <v>21</v>
      </c>
      <c r="D6" s="112"/>
      <c r="E6" s="112"/>
      <c r="F6" s="112"/>
      <c r="G6" s="113"/>
      <c r="H6" s="47"/>
      <c r="I6" s="32"/>
      <c r="J6" s="33"/>
      <c r="K6" s="33"/>
      <c r="L6" s="33"/>
      <c r="M6" s="33"/>
      <c r="N6" s="33"/>
      <c r="O6" s="33"/>
      <c r="P6" s="33"/>
      <c r="Q6" s="33"/>
      <c r="R6" s="33"/>
      <c r="S6" s="33"/>
      <c r="T6" s="33"/>
      <c r="U6" s="33"/>
      <c r="V6" s="33"/>
      <c r="W6" s="33"/>
      <c r="X6" s="33"/>
      <c r="Y6" s="33"/>
      <c r="Z6" s="33"/>
      <c r="AA6" s="34"/>
      <c r="AB6" s="48"/>
      <c r="AC6" s="53"/>
      <c r="AD6" s="90" t="s">
        <v>23</v>
      </c>
      <c r="AE6" s="91"/>
      <c r="AF6" s="91"/>
      <c r="AG6" s="91"/>
      <c r="AH6" s="92"/>
    </row>
    <row r="7" spans="2:34" ht="23.25" customHeight="1" thickBot="1" x14ac:dyDescent="0.3">
      <c r="B7" s="45"/>
      <c r="C7" s="114"/>
      <c r="D7" s="115"/>
      <c r="E7" s="115"/>
      <c r="F7" s="115"/>
      <c r="G7" s="116"/>
      <c r="H7" s="47"/>
      <c r="I7" s="35"/>
      <c r="J7" s="120" t="s">
        <v>22</v>
      </c>
      <c r="K7" s="121"/>
      <c r="L7" s="121"/>
      <c r="M7" s="121"/>
      <c r="N7" s="121"/>
      <c r="O7" s="121"/>
      <c r="P7" s="121"/>
      <c r="Q7" s="121"/>
      <c r="R7" s="121"/>
      <c r="S7" s="121"/>
      <c r="T7" s="121"/>
      <c r="U7" s="122"/>
      <c r="V7" s="123"/>
      <c r="W7" s="123"/>
      <c r="X7" s="123"/>
      <c r="Y7" s="123"/>
      <c r="Z7" s="124"/>
      <c r="AA7" s="37"/>
      <c r="AB7" s="48"/>
      <c r="AC7" s="53"/>
      <c r="AD7" s="81" t="s">
        <v>25</v>
      </c>
      <c r="AE7" s="82"/>
      <c r="AF7" s="82"/>
      <c r="AG7" s="82"/>
      <c r="AH7" s="83"/>
    </row>
    <row r="8" spans="2:34" ht="15.75" customHeight="1" thickBot="1" x14ac:dyDescent="0.3">
      <c r="B8" s="45"/>
      <c r="C8" s="117"/>
      <c r="D8" s="118"/>
      <c r="E8" s="118"/>
      <c r="F8" s="118"/>
      <c r="G8" s="119"/>
      <c r="H8" s="47"/>
      <c r="I8" s="35"/>
      <c r="J8" s="40"/>
      <c r="K8" s="40"/>
      <c r="L8" s="40"/>
      <c r="M8" s="40"/>
      <c r="N8" s="40"/>
      <c r="O8" s="40"/>
      <c r="P8" s="40"/>
      <c r="Q8" s="40"/>
      <c r="R8" s="40"/>
      <c r="S8" s="40"/>
      <c r="T8" s="40"/>
      <c r="U8" s="40"/>
      <c r="V8" s="40"/>
      <c r="W8" s="40"/>
      <c r="X8" s="40"/>
      <c r="Y8" s="40"/>
      <c r="Z8" s="40"/>
      <c r="AA8" s="38"/>
      <c r="AB8" s="48"/>
      <c r="AC8" s="53"/>
      <c r="AD8" s="84"/>
      <c r="AE8" s="85"/>
      <c r="AF8" s="85"/>
      <c r="AG8" s="85"/>
      <c r="AH8" s="86"/>
    </row>
    <row r="9" spans="2:34" ht="15.75" thickBot="1" x14ac:dyDescent="0.3">
      <c r="B9" s="45"/>
      <c r="C9" s="99" t="s">
        <v>15</v>
      </c>
      <c r="D9" s="100"/>
      <c r="E9" s="100"/>
      <c r="F9" s="100"/>
      <c r="G9" s="101"/>
      <c r="H9" s="47"/>
      <c r="I9" s="35"/>
      <c r="J9" s="102" t="s">
        <v>13</v>
      </c>
      <c r="K9" s="103"/>
      <c r="L9" s="103"/>
      <c r="M9" s="103"/>
      <c r="N9" s="104"/>
      <c r="O9" s="40"/>
      <c r="P9" s="105" t="s">
        <v>16</v>
      </c>
      <c r="Q9" s="106"/>
      <c r="R9" s="106"/>
      <c r="S9" s="106"/>
      <c r="T9" s="107"/>
      <c r="U9" s="40"/>
      <c r="V9" s="108" t="s">
        <v>17</v>
      </c>
      <c r="W9" s="109"/>
      <c r="X9" s="109"/>
      <c r="Y9" s="109"/>
      <c r="Z9" s="110"/>
      <c r="AA9" s="37"/>
      <c r="AB9" s="48"/>
      <c r="AC9" s="53"/>
      <c r="AD9" s="84"/>
      <c r="AE9" s="85"/>
      <c r="AF9" s="85"/>
      <c r="AG9" s="85"/>
      <c r="AH9" s="86"/>
    </row>
    <row r="10" spans="2:34" x14ac:dyDescent="0.25">
      <c r="B10" s="45"/>
      <c r="C10" s="2"/>
      <c r="D10" s="3"/>
      <c r="E10" s="3"/>
      <c r="F10" s="3"/>
      <c r="G10" s="4"/>
      <c r="H10" s="47"/>
      <c r="I10" s="35"/>
      <c r="J10" s="17"/>
      <c r="K10" s="18"/>
      <c r="L10" s="18"/>
      <c r="M10" s="18"/>
      <c r="N10" s="19"/>
      <c r="O10" s="40"/>
      <c r="P10" s="11"/>
      <c r="Q10" s="12"/>
      <c r="R10" s="12"/>
      <c r="S10" s="12"/>
      <c r="T10" s="13"/>
      <c r="U10" s="40"/>
      <c r="V10" s="26"/>
      <c r="W10" s="27"/>
      <c r="X10" s="27"/>
      <c r="Y10" s="27"/>
      <c r="Z10" s="28"/>
      <c r="AA10" s="38"/>
      <c r="AB10" s="48"/>
      <c r="AC10" s="53"/>
      <c r="AD10" s="84"/>
      <c r="AE10" s="85"/>
      <c r="AF10" s="85"/>
      <c r="AG10" s="85"/>
      <c r="AH10" s="86"/>
    </row>
    <row r="11" spans="2:34" x14ac:dyDescent="0.25">
      <c r="B11" s="45"/>
      <c r="C11" s="5"/>
      <c r="D11" s="6"/>
      <c r="E11" s="6"/>
      <c r="F11" s="6"/>
      <c r="G11" s="7"/>
      <c r="H11" s="47"/>
      <c r="I11" s="35"/>
      <c r="J11" s="20"/>
      <c r="K11" s="21"/>
      <c r="L11" s="21"/>
      <c r="M11" s="21"/>
      <c r="N11" s="22"/>
      <c r="O11" s="40"/>
      <c r="P11" s="11"/>
      <c r="Q11" s="12"/>
      <c r="R11" s="12"/>
      <c r="S11" s="12"/>
      <c r="T11" s="13"/>
      <c r="U11" s="40"/>
      <c r="V11" s="26"/>
      <c r="W11" s="27"/>
      <c r="X11" s="27"/>
      <c r="Y11" s="27"/>
      <c r="Z11" s="28"/>
      <c r="AA11" s="38"/>
      <c r="AB11" s="48"/>
      <c r="AC11" s="53"/>
      <c r="AD11" s="84"/>
      <c r="AE11" s="85"/>
      <c r="AF11" s="85"/>
      <c r="AG11" s="85"/>
      <c r="AH11" s="86"/>
    </row>
    <row r="12" spans="2:34" x14ac:dyDescent="0.25">
      <c r="B12" s="45"/>
      <c r="C12" s="5"/>
      <c r="D12" s="6"/>
      <c r="E12" s="6"/>
      <c r="F12" s="6"/>
      <c r="G12" s="7"/>
      <c r="H12" s="47"/>
      <c r="I12" s="35"/>
      <c r="J12" s="20"/>
      <c r="K12" s="21"/>
      <c r="L12" s="21"/>
      <c r="M12" s="21"/>
      <c r="N12" s="22"/>
      <c r="O12" s="40"/>
      <c r="P12" s="11"/>
      <c r="Q12" s="12"/>
      <c r="R12" s="12"/>
      <c r="S12" s="12"/>
      <c r="T12" s="13"/>
      <c r="U12" s="40"/>
      <c r="V12" s="26"/>
      <c r="W12" s="27"/>
      <c r="X12" s="27"/>
      <c r="Y12" s="27"/>
      <c r="Z12" s="28"/>
      <c r="AA12" s="38"/>
      <c r="AB12" s="48"/>
      <c r="AC12" s="53"/>
      <c r="AD12" s="84"/>
      <c r="AE12" s="85"/>
      <c r="AF12" s="85"/>
      <c r="AG12" s="85"/>
      <c r="AH12" s="86"/>
    </row>
    <row r="13" spans="2:34" x14ac:dyDescent="0.25">
      <c r="B13" s="45"/>
      <c r="C13" s="5"/>
      <c r="D13" s="6"/>
      <c r="E13" s="6"/>
      <c r="F13" s="6"/>
      <c r="G13" s="7"/>
      <c r="H13" s="47"/>
      <c r="I13" s="35"/>
      <c r="J13" s="20"/>
      <c r="K13" s="21"/>
      <c r="L13" s="21"/>
      <c r="M13" s="21"/>
      <c r="N13" s="22"/>
      <c r="O13" s="40"/>
      <c r="P13" s="11"/>
      <c r="Q13" s="12"/>
      <c r="R13" s="12"/>
      <c r="S13" s="12"/>
      <c r="T13" s="13"/>
      <c r="U13" s="40"/>
      <c r="V13" s="26"/>
      <c r="W13" s="27"/>
      <c r="X13" s="27"/>
      <c r="Y13" s="27"/>
      <c r="Z13" s="28"/>
      <c r="AA13" s="38"/>
      <c r="AB13" s="48"/>
      <c r="AC13" s="53"/>
      <c r="AD13" s="84"/>
      <c r="AE13" s="85"/>
      <c r="AF13" s="85"/>
      <c r="AG13" s="85"/>
      <c r="AH13" s="86"/>
    </row>
    <row r="14" spans="2:34" x14ac:dyDescent="0.25">
      <c r="B14" s="45"/>
      <c r="C14" s="5"/>
      <c r="D14" s="6"/>
      <c r="E14" s="6"/>
      <c r="F14" s="6"/>
      <c r="G14" s="7"/>
      <c r="H14" s="47"/>
      <c r="I14" s="35"/>
      <c r="J14" s="20"/>
      <c r="K14" s="21"/>
      <c r="L14" s="21"/>
      <c r="M14" s="21"/>
      <c r="N14" s="22"/>
      <c r="O14" s="40"/>
      <c r="P14" s="11"/>
      <c r="Q14" s="12"/>
      <c r="R14" s="12"/>
      <c r="S14" s="12"/>
      <c r="T14" s="13"/>
      <c r="U14" s="40"/>
      <c r="V14" s="26"/>
      <c r="W14" s="27"/>
      <c r="X14" s="27"/>
      <c r="Y14" s="27"/>
      <c r="Z14" s="28"/>
      <c r="AA14" s="38"/>
      <c r="AB14" s="48"/>
      <c r="AC14" s="53"/>
      <c r="AD14" s="84"/>
      <c r="AE14" s="85"/>
      <c r="AF14" s="85"/>
      <c r="AG14" s="85"/>
      <c r="AH14" s="86"/>
    </row>
    <row r="15" spans="2:34" x14ac:dyDescent="0.25">
      <c r="B15" s="45"/>
      <c r="C15" s="5"/>
      <c r="D15" s="6"/>
      <c r="E15" s="6"/>
      <c r="F15" s="6"/>
      <c r="G15" s="7"/>
      <c r="H15" s="47"/>
      <c r="I15" s="35"/>
      <c r="J15" s="20"/>
      <c r="K15" s="21"/>
      <c r="L15" s="21"/>
      <c r="M15" s="21"/>
      <c r="N15" s="22"/>
      <c r="O15" s="40"/>
      <c r="P15" s="11"/>
      <c r="Q15" s="12"/>
      <c r="R15" s="12"/>
      <c r="S15" s="12"/>
      <c r="T15" s="13"/>
      <c r="U15" s="40"/>
      <c r="V15" s="26"/>
      <c r="W15" s="27"/>
      <c r="X15" s="27"/>
      <c r="Y15" s="27"/>
      <c r="Z15" s="28"/>
      <c r="AA15" s="38"/>
      <c r="AB15" s="48"/>
      <c r="AC15" s="53"/>
      <c r="AD15" s="84"/>
      <c r="AE15" s="85"/>
      <c r="AF15" s="85"/>
      <c r="AG15" s="85"/>
      <c r="AH15" s="86"/>
    </row>
    <row r="16" spans="2:34" x14ac:dyDescent="0.25">
      <c r="B16" s="45"/>
      <c r="C16" s="5"/>
      <c r="D16" s="6"/>
      <c r="E16" s="6"/>
      <c r="F16" s="6"/>
      <c r="G16" s="7"/>
      <c r="H16" s="47"/>
      <c r="I16" s="35"/>
      <c r="J16" s="20"/>
      <c r="K16" s="21"/>
      <c r="L16" s="21"/>
      <c r="M16" s="21"/>
      <c r="N16" s="22"/>
      <c r="O16" s="40"/>
      <c r="P16" s="11"/>
      <c r="Q16" s="12"/>
      <c r="R16" s="12"/>
      <c r="S16" s="12"/>
      <c r="T16" s="13"/>
      <c r="U16" s="40"/>
      <c r="V16" s="26"/>
      <c r="W16" s="27"/>
      <c r="X16" s="27"/>
      <c r="Y16" s="27"/>
      <c r="Z16" s="28"/>
      <c r="AA16" s="38"/>
      <c r="AB16" s="48"/>
      <c r="AC16" s="53"/>
      <c r="AD16" s="84"/>
      <c r="AE16" s="85"/>
      <c r="AF16" s="85"/>
      <c r="AG16" s="85"/>
      <c r="AH16" s="86"/>
    </row>
    <row r="17" spans="2:34" ht="15.75" thickBot="1" x14ac:dyDescent="0.3">
      <c r="B17" s="45"/>
      <c r="C17" s="8"/>
      <c r="D17" s="9"/>
      <c r="E17" s="9"/>
      <c r="F17" s="9"/>
      <c r="G17" s="10"/>
      <c r="H17" s="47"/>
      <c r="I17" s="35"/>
      <c r="J17" s="23"/>
      <c r="K17" s="24"/>
      <c r="L17" s="24"/>
      <c r="M17" s="24"/>
      <c r="N17" s="25"/>
      <c r="O17" s="40"/>
      <c r="P17" s="14"/>
      <c r="Q17" s="15"/>
      <c r="R17" s="15"/>
      <c r="S17" s="15"/>
      <c r="T17" s="16"/>
      <c r="U17" s="40"/>
      <c r="V17" s="29"/>
      <c r="W17" s="30"/>
      <c r="X17" s="30"/>
      <c r="Y17" s="30"/>
      <c r="Z17" s="31"/>
      <c r="AA17" s="38"/>
      <c r="AB17" s="48"/>
      <c r="AC17" s="53"/>
      <c r="AD17" s="84"/>
      <c r="AE17" s="85"/>
      <c r="AF17" s="85"/>
      <c r="AG17" s="85"/>
      <c r="AH17" s="86"/>
    </row>
    <row r="18" spans="2:34" ht="54" customHeight="1" thickBot="1" x14ac:dyDescent="0.3">
      <c r="B18" s="45"/>
      <c r="C18" s="47"/>
      <c r="D18" s="47"/>
      <c r="E18" s="47"/>
      <c r="F18" s="47"/>
      <c r="G18" s="47"/>
      <c r="H18" s="47"/>
      <c r="I18" s="36"/>
      <c r="J18" s="41"/>
      <c r="K18" s="41"/>
      <c r="L18" s="41"/>
      <c r="M18" s="41"/>
      <c r="N18" s="41"/>
      <c r="O18" s="41"/>
      <c r="P18" s="41"/>
      <c r="Q18" s="41"/>
      <c r="R18" s="41"/>
      <c r="S18" s="41"/>
      <c r="T18" s="41"/>
      <c r="U18" s="41"/>
      <c r="V18" s="41"/>
      <c r="W18" s="41"/>
      <c r="X18" s="41"/>
      <c r="Y18" s="41"/>
      <c r="Z18" s="41"/>
      <c r="AA18" s="39"/>
      <c r="AB18" s="48"/>
      <c r="AC18" s="53"/>
      <c r="AD18" s="84"/>
      <c r="AE18" s="85"/>
      <c r="AF18" s="85"/>
      <c r="AG18" s="85"/>
      <c r="AH18" s="86"/>
    </row>
    <row r="19" spans="2:34" ht="15.75" thickBot="1" x14ac:dyDescent="0.3">
      <c r="B19" s="45"/>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8"/>
      <c r="AC19" s="53"/>
      <c r="AD19" s="84"/>
      <c r="AE19" s="85"/>
      <c r="AF19" s="85"/>
      <c r="AG19" s="85"/>
      <c r="AH19" s="86"/>
    </row>
    <row r="20" spans="2:34" ht="18" customHeight="1" x14ac:dyDescent="0.25">
      <c r="B20" s="45"/>
      <c r="C20" s="129" t="s">
        <v>45</v>
      </c>
      <c r="D20" s="130"/>
      <c r="E20" s="130"/>
      <c r="F20" s="130"/>
      <c r="G20" s="130"/>
      <c r="H20" s="130"/>
      <c r="I20" s="130"/>
      <c r="J20" s="130"/>
      <c r="K20" s="130"/>
      <c r="L20" s="79" t="s">
        <v>52</v>
      </c>
      <c r="M20" s="79"/>
      <c r="N20" s="79"/>
      <c r="O20" s="79"/>
      <c r="P20" s="79"/>
      <c r="Q20" s="79"/>
      <c r="R20" s="79"/>
      <c r="S20" s="79"/>
      <c r="T20" s="79"/>
      <c r="U20" s="141" t="str">
        <f>IF(YAŞ_AY&lt;1,"HATALI TARİH GİRİŞİ",SABİTLER!E14&amp;"")</f>
        <v>2023 - 2024</v>
      </c>
      <c r="V20" s="141"/>
      <c r="W20" s="141"/>
      <c r="X20" s="141"/>
      <c r="Y20" s="141"/>
      <c r="Z20" s="141"/>
      <c r="AA20" s="142"/>
      <c r="AB20" s="48"/>
      <c r="AC20" s="53"/>
      <c r="AD20" s="84"/>
      <c r="AE20" s="85"/>
      <c r="AF20" s="85"/>
      <c r="AG20" s="85"/>
      <c r="AH20" s="86"/>
    </row>
    <row r="21" spans="2:34" ht="18" customHeight="1" thickBot="1" x14ac:dyDescent="0.3">
      <c r="B21" s="45"/>
      <c r="C21" s="131"/>
      <c r="D21" s="132"/>
      <c r="E21" s="132"/>
      <c r="F21" s="132"/>
      <c r="G21" s="132"/>
      <c r="H21" s="132"/>
      <c r="I21" s="132"/>
      <c r="J21" s="132"/>
      <c r="K21" s="132"/>
      <c r="L21" s="80" t="s">
        <v>53</v>
      </c>
      <c r="M21" s="80"/>
      <c r="N21" s="80"/>
      <c r="O21" s="80"/>
      <c r="P21" s="80"/>
      <c r="Q21" s="80"/>
      <c r="R21" s="80"/>
      <c r="S21" s="80"/>
      <c r="T21" s="80"/>
      <c r="U21" s="77">
        <f>IF(YAŞ_AY&lt;1,"HATALI TARİH GİRİŞİ",YAŞ_AY)</f>
        <v>67</v>
      </c>
      <c r="V21" s="77"/>
      <c r="W21" s="77"/>
      <c r="X21" s="77"/>
      <c r="Y21" s="77"/>
      <c r="Z21" s="77"/>
      <c r="AA21" s="78"/>
      <c r="AB21" s="48"/>
      <c r="AC21" s="53"/>
      <c r="AD21" s="84"/>
      <c r="AE21" s="85"/>
      <c r="AF21" s="85"/>
      <c r="AG21" s="85"/>
      <c r="AH21" s="86"/>
    </row>
    <row r="22" spans="2:34" ht="18" customHeight="1" x14ac:dyDescent="0.25">
      <c r="B22" s="45"/>
      <c r="C22" s="125" t="s">
        <v>44</v>
      </c>
      <c r="D22" s="126"/>
      <c r="E22" s="126"/>
      <c r="F22" s="126"/>
      <c r="G22" s="126"/>
      <c r="H22" s="126"/>
      <c r="I22" s="126"/>
      <c r="J22" s="126"/>
      <c r="K22" s="126"/>
      <c r="L22" s="135" t="str">
        <f>IFERROR(VLOOKUP(YAŞ_AY,AÇIKLAMALAR!B:E,3),"HATALI TARİH GİRİŞİ")</f>
        <v>EVET, VELİ DİLEKÇESİYLE KAYIT YAPILIR.</v>
      </c>
      <c r="M22" s="135"/>
      <c r="N22" s="135"/>
      <c r="O22" s="135"/>
      <c r="P22" s="135"/>
      <c r="Q22" s="135"/>
      <c r="R22" s="135"/>
      <c r="S22" s="135"/>
      <c r="T22" s="135"/>
      <c r="U22" s="135"/>
      <c r="V22" s="135"/>
      <c r="W22" s="135"/>
      <c r="X22" s="135"/>
      <c r="Y22" s="135"/>
      <c r="Z22" s="135"/>
      <c r="AA22" s="136"/>
      <c r="AB22" s="48"/>
      <c r="AC22" s="53"/>
      <c r="AD22" s="84"/>
      <c r="AE22" s="85"/>
      <c r="AF22" s="85"/>
      <c r="AG22" s="85"/>
      <c r="AH22" s="86"/>
    </row>
    <row r="23" spans="2:34" ht="18" customHeight="1" thickBot="1" x14ac:dyDescent="0.3">
      <c r="B23" s="45"/>
      <c r="C23" s="133"/>
      <c r="D23" s="134"/>
      <c r="E23" s="134"/>
      <c r="F23" s="134"/>
      <c r="G23" s="134"/>
      <c r="H23" s="134"/>
      <c r="I23" s="134"/>
      <c r="J23" s="134"/>
      <c r="K23" s="134"/>
      <c r="L23" s="137"/>
      <c r="M23" s="137"/>
      <c r="N23" s="137"/>
      <c r="O23" s="137"/>
      <c r="P23" s="137"/>
      <c r="Q23" s="137"/>
      <c r="R23" s="137"/>
      <c r="S23" s="137"/>
      <c r="T23" s="137"/>
      <c r="U23" s="137"/>
      <c r="V23" s="137"/>
      <c r="W23" s="137"/>
      <c r="X23" s="137"/>
      <c r="Y23" s="137"/>
      <c r="Z23" s="137"/>
      <c r="AA23" s="138"/>
      <c r="AB23" s="48"/>
      <c r="AC23" s="53"/>
      <c r="AD23" s="84"/>
      <c r="AE23" s="85"/>
      <c r="AF23" s="85"/>
      <c r="AG23" s="85"/>
      <c r="AH23" s="86"/>
    </row>
    <row r="24" spans="2:34" ht="18" customHeight="1" x14ac:dyDescent="0.25">
      <c r="B24" s="45"/>
      <c r="C24" s="125" t="s">
        <v>43</v>
      </c>
      <c r="D24" s="126"/>
      <c r="E24" s="126"/>
      <c r="F24" s="126"/>
      <c r="G24" s="126"/>
      <c r="H24" s="126"/>
      <c r="I24" s="126"/>
      <c r="J24" s="126"/>
      <c r="K24" s="126"/>
      <c r="L24" s="135" t="str">
        <f>IFERROR(VLOOKUP(YAŞ_AY,AÇIKLAMALAR!B:E,4),"HATALI TARİH GİRİŞİ")</f>
        <v>EVET, ANASINIFI VE 1. SINIF İÇİN UYGUN</v>
      </c>
      <c r="M24" s="135"/>
      <c r="N24" s="135"/>
      <c r="O24" s="135"/>
      <c r="P24" s="135"/>
      <c r="Q24" s="135"/>
      <c r="R24" s="135"/>
      <c r="S24" s="135"/>
      <c r="T24" s="135"/>
      <c r="U24" s="135"/>
      <c r="V24" s="135"/>
      <c r="W24" s="135"/>
      <c r="X24" s="135"/>
      <c r="Y24" s="135"/>
      <c r="Z24" s="135"/>
      <c r="AA24" s="136"/>
      <c r="AB24" s="48"/>
      <c r="AC24" s="53"/>
      <c r="AD24" s="84"/>
      <c r="AE24" s="85"/>
      <c r="AF24" s="85"/>
      <c r="AG24" s="85"/>
      <c r="AH24" s="86"/>
    </row>
    <row r="25" spans="2:34" ht="18" customHeight="1" thickBot="1" x14ac:dyDescent="0.3">
      <c r="B25" s="45"/>
      <c r="C25" s="127"/>
      <c r="D25" s="128"/>
      <c r="E25" s="128"/>
      <c r="F25" s="128"/>
      <c r="G25" s="128"/>
      <c r="H25" s="128"/>
      <c r="I25" s="128"/>
      <c r="J25" s="128"/>
      <c r="K25" s="128"/>
      <c r="L25" s="139"/>
      <c r="M25" s="139"/>
      <c r="N25" s="139"/>
      <c r="O25" s="139"/>
      <c r="P25" s="139"/>
      <c r="Q25" s="139"/>
      <c r="R25" s="139"/>
      <c r="S25" s="139"/>
      <c r="T25" s="139"/>
      <c r="U25" s="139"/>
      <c r="V25" s="139"/>
      <c r="W25" s="139"/>
      <c r="X25" s="139"/>
      <c r="Y25" s="139"/>
      <c r="Z25" s="139"/>
      <c r="AA25" s="140"/>
      <c r="AB25" s="48"/>
      <c r="AC25" s="53"/>
      <c r="AD25" s="84"/>
      <c r="AE25" s="85"/>
      <c r="AF25" s="85"/>
      <c r="AG25" s="85"/>
      <c r="AH25" s="86"/>
    </row>
    <row r="26" spans="2:34" ht="15.75" thickBot="1" x14ac:dyDescent="0.3">
      <c r="B26" s="46"/>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50"/>
      <c r="AC26" s="53"/>
      <c r="AD26" s="87"/>
      <c r="AE26" s="88"/>
      <c r="AF26" s="88"/>
      <c r="AG26" s="88"/>
      <c r="AH26" s="89"/>
    </row>
  </sheetData>
  <sheetProtection sheet="1" selectLockedCells="1"/>
  <mergeCells count="19">
    <mergeCell ref="C24:K25"/>
    <mergeCell ref="C20:K21"/>
    <mergeCell ref="C22:K23"/>
    <mergeCell ref="L22:AA23"/>
    <mergeCell ref="L24:AA25"/>
    <mergeCell ref="U20:AA20"/>
    <mergeCell ref="B2:AB3"/>
    <mergeCell ref="C9:G9"/>
    <mergeCell ref="J9:N9"/>
    <mergeCell ref="P9:T9"/>
    <mergeCell ref="V9:Z9"/>
    <mergeCell ref="C6:G8"/>
    <mergeCell ref="J7:T7"/>
    <mergeCell ref="U7:Z7"/>
    <mergeCell ref="U21:AA21"/>
    <mergeCell ref="L20:T20"/>
    <mergeCell ref="L21:T21"/>
    <mergeCell ref="AD7:AH26"/>
    <mergeCell ref="AD6:AH6"/>
  </mergeCells>
  <conditionalFormatting sqref="L22:AA25">
    <cfRule type="containsText" dxfId="2" priority="1" operator="containsText" text="HAYIR">
      <formula>NOT(ISERROR(SEARCH("HAYIR",L22)))</formula>
    </cfRule>
    <cfRule type="containsText" dxfId="1" priority="2" operator="containsText" text="EVET">
      <formula>NOT(ISERROR(SEARCH("EVET",L22)))</formula>
    </cfRule>
    <cfRule type="containsText" dxfId="0" priority="3" operator="containsText" text="HATALI">
      <formula>NOT(ISERROR(SEARCH("HATALI",L22)))</formula>
    </cfRule>
  </conditionalFormatting>
  <pageMargins left="0.7" right="0.7" top="0.75" bottom="0.75" header="0.3" footer="0.3"/>
  <pageSetup paperSize="9" orientation="portrait" horizontalDpi="300"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2049" r:id="rId5" name="List Box 1">
              <controlPr defaultSize="0" autoLine="0" autoPict="0">
                <anchor moveWithCells="1">
                  <from>
                    <xdr:col>2</xdr:col>
                    <xdr:colOff>76200</xdr:colOff>
                    <xdr:row>9</xdr:row>
                    <xdr:rowOff>57150</xdr:rowOff>
                  </from>
                  <to>
                    <xdr:col>6</xdr:col>
                    <xdr:colOff>142875</xdr:colOff>
                    <xdr:row>16</xdr:row>
                    <xdr:rowOff>133350</xdr:rowOff>
                  </to>
                </anchor>
              </controlPr>
            </control>
          </mc:Choice>
        </mc:AlternateContent>
        <mc:AlternateContent xmlns:mc="http://schemas.openxmlformats.org/markup-compatibility/2006">
          <mc:Choice Requires="x14">
            <control shapeId="2050" r:id="rId6" name="List Box 2">
              <controlPr defaultSize="0" autoLine="0" autoPict="0">
                <anchor moveWithCells="1">
                  <from>
                    <xdr:col>9</xdr:col>
                    <xdr:colOff>85725</xdr:colOff>
                    <xdr:row>9</xdr:row>
                    <xdr:rowOff>66675</xdr:rowOff>
                  </from>
                  <to>
                    <xdr:col>13</xdr:col>
                    <xdr:colOff>142875</xdr:colOff>
                    <xdr:row>16</xdr:row>
                    <xdr:rowOff>133350</xdr:rowOff>
                  </to>
                </anchor>
              </controlPr>
            </control>
          </mc:Choice>
        </mc:AlternateContent>
        <mc:AlternateContent xmlns:mc="http://schemas.openxmlformats.org/markup-compatibility/2006">
          <mc:Choice Requires="x14">
            <control shapeId="2051" r:id="rId7" name="List Box 3">
              <controlPr defaultSize="0" autoLine="0" autoPict="0">
                <anchor moveWithCells="1">
                  <from>
                    <xdr:col>15</xdr:col>
                    <xdr:colOff>76200</xdr:colOff>
                    <xdr:row>9</xdr:row>
                    <xdr:rowOff>57150</xdr:rowOff>
                  </from>
                  <to>
                    <xdr:col>19</xdr:col>
                    <xdr:colOff>133350</xdr:colOff>
                    <xdr:row>16</xdr:row>
                    <xdr:rowOff>133350</xdr:rowOff>
                  </to>
                </anchor>
              </controlPr>
            </control>
          </mc:Choice>
        </mc:AlternateContent>
        <mc:AlternateContent xmlns:mc="http://schemas.openxmlformats.org/markup-compatibility/2006">
          <mc:Choice Requires="x14">
            <control shapeId="2052" r:id="rId8" name="List Box 4">
              <controlPr defaultSize="0" autoLine="0" autoPict="0">
                <anchor moveWithCells="1">
                  <from>
                    <xdr:col>21</xdr:col>
                    <xdr:colOff>76200</xdr:colOff>
                    <xdr:row>9</xdr:row>
                    <xdr:rowOff>57150</xdr:rowOff>
                  </from>
                  <to>
                    <xdr:col>25</xdr:col>
                    <xdr:colOff>133350</xdr:colOff>
                    <xdr:row>16</xdr:row>
                    <xdr:rowOff>133350</xdr:rowOff>
                  </to>
                </anchor>
              </controlPr>
            </control>
          </mc:Choice>
        </mc:AlternateContent>
        <mc:AlternateContent xmlns:mc="http://schemas.openxmlformats.org/markup-compatibility/2006">
          <mc:Choice Requires="x14">
            <control shapeId="2053" r:id="rId9" name="Spinner 5">
              <controlPr defaultSize="0" autoPict="0">
                <anchor moveWithCells="1" sizeWithCells="1">
                  <from>
                    <xdr:col>9</xdr:col>
                    <xdr:colOff>0</xdr:colOff>
                    <xdr:row>17</xdr:row>
                    <xdr:rowOff>76200</xdr:rowOff>
                  </from>
                  <to>
                    <xdr:col>14</xdr:col>
                    <xdr:colOff>9525</xdr:colOff>
                    <xdr:row>17</xdr:row>
                    <xdr:rowOff>581025</xdr:rowOff>
                  </to>
                </anchor>
              </controlPr>
            </control>
          </mc:Choice>
        </mc:AlternateContent>
        <mc:AlternateContent xmlns:mc="http://schemas.openxmlformats.org/markup-compatibility/2006">
          <mc:Choice Requires="x14">
            <control shapeId="2054" r:id="rId10" name="Spinner 6">
              <controlPr defaultSize="0" autoPict="0">
                <anchor moveWithCells="1" sizeWithCells="1">
                  <from>
                    <xdr:col>14</xdr:col>
                    <xdr:colOff>200025</xdr:colOff>
                    <xdr:row>17</xdr:row>
                    <xdr:rowOff>76200</xdr:rowOff>
                  </from>
                  <to>
                    <xdr:col>20</xdr:col>
                    <xdr:colOff>0</xdr:colOff>
                    <xdr:row>17</xdr:row>
                    <xdr:rowOff>581025</xdr:rowOff>
                  </to>
                </anchor>
              </controlPr>
            </control>
          </mc:Choice>
        </mc:AlternateContent>
        <mc:AlternateContent xmlns:mc="http://schemas.openxmlformats.org/markup-compatibility/2006">
          <mc:Choice Requires="x14">
            <control shapeId="2055" r:id="rId11" name="Spinner 7">
              <controlPr defaultSize="0" autoPict="0">
                <anchor moveWithCells="1" sizeWithCells="1">
                  <from>
                    <xdr:col>20</xdr:col>
                    <xdr:colOff>190500</xdr:colOff>
                    <xdr:row>17</xdr:row>
                    <xdr:rowOff>95250</xdr:rowOff>
                  </from>
                  <to>
                    <xdr:col>26</xdr:col>
                    <xdr:colOff>0</xdr:colOff>
                    <xdr:row>17</xdr:row>
                    <xdr:rowOff>600075</xdr:rowOff>
                  </to>
                </anchor>
              </controlPr>
            </control>
          </mc:Choice>
        </mc:AlternateContent>
        <mc:AlternateContent xmlns:mc="http://schemas.openxmlformats.org/markup-compatibility/2006">
          <mc:Choice Requires="x14">
            <control shapeId="2056" r:id="rId12" name="Spinner 8">
              <controlPr defaultSize="0" autoPict="0">
                <anchor moveWithCells="1" sizeWithCells="1">
                  <from>
                    <xdr:col>1</xdr:col>
                    <xdr:colOff>180975</xdr:colOff>
                    <xdr:row>17</xdr:row>
                    <xdr:rowOff>66675</xdr:rowOff>
                  </from>
                  <to>
                    <xdr:col>6</xdr:col>
                    <xdr:colOff>190500</xdr:colOff>
                    <xdr:row>17</xdr:row>
                    <xdr:rowOff>581025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2"/>
  <dimension ref="B2:U35"/>
  <sheetViews>
    <sheetView workbookViewId="0">
      <selection activeCell="U31" sqref="U31"/>
    </sheetView>
  </sheetViews>
  <sheetFormatPr defaultRowHeight="15" x14ac:dyDescent="0.25"/>
  <cols>
    <col min="2" max="5" width="10.7109375" style="63" customWidth="1"/>
    <col min="13" max="14" width="9.140625" style="63"/>
    <col min="16" max="16" width="10" bestFit="1" customWidth="1"/>
    <col min="17" max="17" width="12.7109375" style="63" bestFit="1" customWidth="1"/>
    <col min="18" max="18" width="2.85546875" customWidth="1"/>
    <col min="19" max="19" width="12.7109375" style="63" bestFit="1" customWidth="1"/>
    <col min="20" max="20" width="2.85546875" customWidth="1"/>
    <col min="21" max="21" width="12.7109375" style="63" bestFit="1" customWidth="1"/>
  </cols>
  <sheetData>
    <row r="2" spans="2:21" x14ac:dyDescent="0.25">
      <c r="B2" s="143" t="s">
        <v>12</v>
      </c>
      <c r="C2" s="143"/>
      <c r="D2" s="143"/>
      <c r="E2" s="143"/>
      <c r="G2" s="143" t="s">
        <v>13</v>
      </c>
      <c r="H2" s="143"/>
      <c r="J2" s="143" t="s">
        <v>14</v>
      </c>
      <c r="K2" s="143"/>
      <c r="M2" s="143" t="s">
        <v>17</v>
      </c>
      <c r="N2" s="143"/>
      <c r="O2" s="67"/>
      <c r="Q2" s="75" t="s">
        <v>34</v>
      </c>
      <c r="S2" s="61" t="s">
        <v>35</v>
      </c>
      <c r="U2" s="61" t="s">
        <v>36</v>
      </c>
    </row>
    <row r="3" spans="2:21" x14ac:dyDescent="0.25">
      <c r="B3" s="61">
        <v>1</v>
      </c>
      <c r="C3" s="61">
        <v>2019</v>
      </c>
      <c r="D3" s="61">
        <v>2020</v>
      </c>
      <c r="E3" s="61" t="str">
        <f>C3&amp;" - "&amp;D3</f>
        <v>2019 - 2020</v>
      </c>
      <c r="G3" s="1">
        <v>1</v>
      </c>
      <c r="H3" s="1">
        <v>2012</v>
      </c>
      <c r="J3" s="1">
        <v>1</v>
      </c>
      <c r="K3" s="1" t="s">
        <v>0</v>
      </c>
      <c r="M3" s="62">
        <v>1</v>
      </c>
      <c r="N3" s="62">
        <v>1</v>
      </c>
      <c r="O3" s="65"/>
      <c r="Q3" s="76">
        <f>("30.09."&amp;C14)+1-1</f>
        <v>45199</v>
      </c>
      <c r="R3" s="65"/>
      <c r="S3" s="66">
        <f>(M35&amp;"."&amp;J16&amp;"."&amp;H24)+1-1</f>
        <v>43141</v>
      </c>
      <c r="T3" s="65"/>
      <c r="U3" s="66">
        <f>IF(FORM!U7&lt;&gt;"",FORM!U7,SABİTLER!S3)</f>
        <v>43141</v>
      </c>
    </row>
    <row r="4" spans="2:21" x14ac:dyDescent="0.25">
      <c r="B4" s="61">
        <v>2</v>
      </c>
      <c r="C4" s="61">
        <f>C3+1</f>
        <v>2020</v>
      </c>
      <c r="D4" s="61">
        <f>D3+1</f>
        <v>2021</v>
      </c>
      <c r="E4" s="61" t="str">
        <f t="shared" ref="E4:E10" si="0">C4&amp;" - "&amp;D4</f>
        <v>2020 - 2021</v>
      </c>
      <c r="G4" s="1">
        <v>2</v>
      </c>
      <c r="H4" s="1">
        <f>H3+1</f>
        <v>2013</v>
      </c>
      <c r="J4" s="1">
        <v>2</v>
      </c>
      <c r="K4" s="1" t="s">
        <v>1</v>
      </c>
      <c r="M4" s="62">
        <v>2</v>
      </c>
      <c r="N4" s="62">
        <v>2</v>
      </c>
      <c r="O4" s="65"/>
    </row>
    <row r="5" spans="2:21" x14ac:dyDescent="0.25">
      <c r="B5" s="61">
        <v>3</v>
      </c>
      <c r="C5" s="61">
        <f t="shared" ref="C5:D10" si="1">C4+1</f>
        <v>2021</v>
      </c>
      <c r="D5" s="61">
        <f t="shared" si="1"/>
        <v>2022</v>
      </c>
      <c r="E5" s="61" t="str">
        <f t="shared" si="0"/>
        <v>2021 - 2022</v>
      </c>
      <c r="G5" s="1">
        <v>3</v>
      </c>
      <c r="H5" s="1">
        <f t="shared" ref="H5:H10" si="2">H4+1</f>
        <v>2014</v>
      </c>
      <c r="J5" s="1">
        <v>3</v>
      </c>
      <c r="K5" s="1" t="s">
        <v>2</v>
      </c>
      <c r="M5" s="62">
        <v>3</v>
      </c>
      <c r="N5" s="62">
        <v>3</v>
      </c>
      <c r="O5" s="65"/>
      <c r="Q5" s="75">
        <f>YEAR(KRİTER_TARİH)</f>
        <v>2023</v>
      </c>
      <c r="R5" s="143" t="s">
        <v>37</v>
      </c>
      <c r="S5" s="143"/>
      <c r="T5" s="143"/>
      <c r="U5" s="74">
        <f>YEAR(BAŞVURU_TARİHİ)</f>
        <v>2018</v>
      </c>
    </row>
    <row r="6" spans="2:21" x14ac:dyDescent="0.25">
      <c r="B6" s="61">
        <v>4</v>
      </c>
      <c r="C6" s="61">
        <f t="shared" si="1"/>
        <v>2022</v>
      </c>
      <c r="D6" s="61">
        <f t="shared" si="1"/>
        <v>2023</v>
      </c>
      <c r="E6" s="61" t="str">
        <f t="shared" si="0"/>
        <v>2022 - 2023</v>
      </c>
      <c r="G6" s="1">
        <v>4</v>
      </c>
      <c r="H6" s="1">
        <f t="shared" si="2"/>
        <v>2015</v>
      </c>
      <c r="J6" s="1">
        <v>4</v>
      </c>
      <c r="K6" s="1" t="s">
        <v>3</v>
      </c>
      <c r="M6" s="62">
        <v>4</v>
      </c>
      <c r="N6" s="62">
        <v>4</v>
      </c>
      <c r="O6" s="65"/>
      <c r="Q6" s="75">
        <f>MONTH(KRİTER_TARİH)</f>
        <v>9</v>
      </c>
      <c r="R6" s="143" t="s">
        <v>38</v>
      </c>
      <c r="S6" s="143"/>
      <c r="T6" s="143"/>
      <c r="U6" s="74">
        <f>MONTH(BAŞVURU_TARİHİ)</f>
        <v>2</v>
      </c>
    </row>
    <row r="7" spans="2:21" x14ac:dyDescent="0.25">
      <c r="B7" s="61">
        <v>5</v>
      </c>
      <c r="C7" s="61">
        <f t="shared" si="1"/>
        <v>2023</v>
      </c>
      <c r="D7" s="61">
        <f t="shared" si="1"/>
        <v>2024</v>
      </c>
      <c r="E7" s="61" t="str">
        <f t="shared" si="0"/>
        <v>2023 - 2024</v>
      </c>
      <c r="G7" s="1">
        <v>5</v>
      </c>
      <c r="H7" s="1">
        <f t="shared" si="2"/>
        <v>2016</v>
      </c>
      <c r="J7" s="1">
        <v>5</v>
      </c>
      <c r="K7" s="1" t="s">
        <v>4</v>
      </c>
      <c r="M7" s="62">
        <v>5</v>
      </c>
      <c r="N7" s="62">
        <v>5</v>
      </c>
      <c r="O7" s="65"/>
      <c r="Q7" s="75">
        <f>DAY(KRİTER_TARİH)</f>
        <v>30</v>
      </c>
      <c r="R7" s="143" t="s">
        <v>39</v>
      </c>
      <c r="S7" s="143"/>
      <c r="T7" s="143"/>
      <c r="U7" s="74">
        <f>DAY(BAŞVURU_TARİHİ)</f>
        <v>10</v>
      </c>
    </row>
    <row r="8" spans="2:21" x14ac:dyDescent="0.25">
      <c r="B8" s="61">
        <v>6</v>
      </c>
      <c r="C8" s="61">
        <f t="shared" si="1"/>
        <v>2024</v>
      </c>
      <c r="D8" s="61">
        <f t="shared" si="1"/>
        <v>2025</v>
      </c>
      <c r="E8" s="61" t="str">
        <f t="shared" si="0"/>
        <v>2024 - 2025</v>
      </c>
      <c r="G8" s="1">
        <v>6</v>
      </c>
      <c r="H8" s="1">
        <f t="shared" si="2"/>
        <v>2017</v>
      </c>
      <c r="J8" s="1">
        <v>6</v>
      </c>
      <c r="K8" s="1" t="s">
        <v>5</v>
      </c>
      <c r="M8" s="62">
        <v>6</v>
      </c>
      <c r="N8" s="62">
        <v>6</v>
      </c>
      <c r="O8" s="65"/>
    </row>
    <row r="9" spans="2:21" x14ac:dyDescent="0.25">
      <c r="B9" s="61">
        <v>7</v>
      </c>
      <c r="C9" s="61">
        <f t="shared" si="1"/>
        <v>2025</v>
      </c>
      <c r="D9" s="61">
        <f t="shared" si="1"/>
        <v>2026</v>
      </c>
      <c r="E9" s="61" t="str">
        <f t="shared" si="0"/>
        <v>2025 - 2026</v>
      </c>
      <c r="G9" s="1">
        <v>7</v>
      </c>
      <c r="H9" s="1">
        <f t="shared" si="2"/>
        <v>2018</v>
      </c>
      <c r="J9" s="1">
        <v>7</v>
      </c>
      <c r="K9" s="1" t="s">
        <v>6</v>
      </c>
      <c r="M9" s="62">
        <v>7</v>
      </c>
      <c r="N9" s="62">
        <v>7</v>
      </c>
      <c r="O9" s="65"/>
    </row>
    <row r="10" spans="2:21" x14ac:dyDescent="0.25">
      <c r="B10" s="61">
        <v>8</v>
      </c>
      <c r="C10" s="61">
        <f t="shared" si="1"/>
        <v>2026</v>
      </c>
      <c r="D10" s="61">
        <f t="shared" si="1"/>
        <v>2027</v>
      </c>
      <c r="E10" s="61" t="str">
        <f t="shared" si="0"/>
        <v>2026 - 2027</v>
      </c>
      <c r="G10" s="1">
        <v>8</v>
      </c>
      <c r="H10" s="1">
        <f t="shared" si="2"/>
        <v>2019</v>
      </c>
      <c r="J10" s="1">
        <v>8</v>
      </c>
      <c r="K10" s="1" t="s">
        <v>7</v>
      </c>
      <c r="M10" s="62">
        <v>8</v>
      </c>
      <c r="N10" s="62">
        <v>8</v>
      </c>
      <c r="O10" s="65"/>
    </row>
    <row r="11" spans="2:21" x14ac:dyDescent="0.25">
      <c r="B11" s="61">
        <v>9</v>
      </c>
      <c r="C11" s="61">
        <f>C10+1</f>
        <v>2027</v>
      </c>
      <c r="D11" s="61">
        <f>D10+1</f>
        <v>2028</v>
      </c>
      <c r="E11" s="61" t="str">
        <f>C11&amp;" - "&amp;D11</f>
        <v>2027 - 2028</v>
      </c>
      <c r="G11" s="1">
        <v>9</v>
      </c>
      <c r="H11" s="1">
        <f>H10+1</f>
        <v>2020</v>
      </c>
      <c r="J11" s="1">
        <v>9</v>
      </c>
      <c r="K11" s="1" t="s">
        <v>8</v>
      </c>
      <c r="M11" s="62">
        <v>9</v>
      </c>
      <c r="N11" s="62">
        <v>9</v>
      </c>
      <c r="O11" s="65"/>
    </row>
    <row r="12" spans="2:21" x14ac:dyDescent="0.25">
      <c r="B12" s="61">
        <v>10</v>
      </c>
      <c r="C12" s="61">
        <f>C11+1</f>
        <v>2028</v>
      </c>
      <c r="D12" s="61">
        <f>D11+1</f>
        <v>2029</v>
      </c>
      <c r="E12" s="61" t="str">
        <f>C12&amp;" - "&amp;D12</f>
        <v>2028 - 2029</v>
      </c>
      <c r="G12" s="1">
        <v>10</v>
      </c>
      <c r="H12" s="1">
        <f t="shared" ref="H12:H22" si="3">H11+1</f>
        <v>2021</v>
      </c>
      <c r="J12" s="1">
        <v>10</v>
      </c>
      <c r="K12" s="1" t="s">
        <v>9</v>
      </c>
      <c r="M12" s="62">
        <v>10</v>
      </c>
      <c r="N12" s="62">
        <v>10</v>
      </c>
      <c r="O12" s="65"/>
      <c r="P12" s="1" t="s">
        <v>40</v>
      </c>
      <c r="Q12" s="61">
        <f>Q5-U5</f>
        <v>5</v>
      </c>
      <c r="S12" s="63">
        <f>Q12*12</f>
        <v>60</v>
      </c>
    </row>
    <row r="13" spans="2:21" x14ac:dyDescent="0.25">
      <c r="G13" s="1">
        <v>11</v>
      </c>
      <c r="H13" s="1">
        <f t="shared" si="3"/>
        <v>2022</v>
      </c>
      <c r="J13" s="1">
        <v>11</v>
      </c>
      <c r="K13" s="1" t="s">
        <v>10</v>
      </c>
      <c r="M13" s="62">
        <v>11</v>
      </c>
      <c r="N13" s="62">
        <v>11</v>
      </c>
      <c r="O13" s="65"/>
      <c r="P13" s="1" t="s">
        <v>41</v>
      </c>
      <c r="Q13" s="61">
        <f t="shared" ref="Q13:Q14" si="4">Q6-U6</f>
        <v>7</v>
      </c>
      <c r="S13" s="63">
        <f>Q13</f>
        <v>7</v>
      </c>
    </row>
    <row r="14" spans="2:21" x14ac:dyDescent="0.25">
      <c r="B14" s="64">
        <v>5</v>
      </c>
      <c r="C14" s="61">
        <f>VLOOKUP(B14,B3:C12,2)</f>
        <v>2023</v>
      </c>
      <c r="D14" s="61"/>
      <c r="E14" s="61" t="str">
        <f>VLOOKUP(B14,B3:E12,4)</f>
        <v>2023 - 2024</v>
      </c>
      <c r="G14" s="1">
        <v>12</v>
      </c>
      <c r="H14" s="1">
        <f t="shared" si="3"/>
        <v>2023</v>
      </c>
      <c r="J14" s="1">
        <v>12</v>
      </c>
      <c r="K14" s="1" t="s">
        <v>11</v>
      </c>
      <c r="M14" s="62">
        <v>12</v>
      </c>
      <c r="N14" s="62">
        <v>12</v>
      </c>
      <c r="O14" s="65"/>
      <c r="P14" s="1" t="s">
        <v>42</v>
      </c>
      <c r="Q14" s="61">
        <f t="shared" si="4"/>
        <v>20</v>
      </c>
    </row>
    <row r="15" spans="2:21" x14ac:dyDescent="0.25">
      <c r="G15" s="1">
        <v>13</v>
      </c>
      <c r="H15" s="1">
        <f t="shared" si="3"/>
        <v>2024</v>
      </c>
      <c r="M15" s="62">
        <v>13</v>
      </c>
      <c r="N15" s="62">
        <v>13</v>
      </c>
      <c r="O15" s="65"/>
      <c r="S15" s="63">
        <f>SUM(S12:S14)</f>
        <v>67</v>
      </c>
    </row>
    <row r="16" spans="2:21" x14ac:dyDescent="0.25">
      <c r="G16" s="1">
        <v>14</v>
      </c>
      <c r="H16" s="1">
        <f t="shared" si="3"/>
        <v>2025</v>
      </c>
      <c r="J16" s="54">
        <v>2</v>
      </c>
      <c r="K16" s="1" t="str">
        <f>VLOOKUP(J16,J3:K14,2)</f>
        <v>ŞUBAT</v>
      </c>
      <c r="M16" s="62">
        <v>14</v>
      </c>
      <c r="N16" s="62">
        <v>14</v>
      </c>
      <c r="O16" s="65"/>
    </row>
    <row r="17" spans="7:16" x14ac:dyDescent="0.25">
      <c r="G17" s="1">
        <v>15</v>
      </c>
      <c r="H17" s="1">
        <f t="shared" si="3"/>
        <v>2026</v>
      </c>
      <c r="M17" s="62">
        <v>15</v>
      </c>
      <c r="N17" s="62">
        <v>15</v>
      </c>
      <c r="O17" s="65"/>
    </row>
    <row r="18" spans="7:16" x14ac:dyDescent="0.25">
      <c r="G18" s="1">
        <v>16</v>
      </c>
      <c r="H18" s="1">
        <f t="shared" si="3"/>
        <v>2027</v>
      </c>
      <c r="M18" s="62">
        <v>16</v>
      </c>
      <c r="N18" s="62">
        <v>16</v>
      </c>
      <c r="O18" s="65"/>
    </row>
    <row r="19" spans="7:16" x14ac:dyDescent="0.25">
      <c r="G19" s="1">
        <v>17</v>
      </c>
      <c r="H19" s="1">
        <f t="shared" si="3"/>
        <v>2028</v>
      </c>
      <c r="M19" s="62">
        <v>17</v>
      </c>
      <c r="N19" s="62">
        <v>17</v>
      </c>
      <c r="O19" s="65"/>
    </row>
    <row r="20" spans="7:16" x14ac:dyDescent="0.25">
      <c r="G20" s="1">
        <v>18</v>
      </c>
      <c r="H20" s="1">
        <f t="shared" si="3"/>
        <v>2029</v>
      </c>
      <c r="M20" s="62">
        <v>18</v>
      </c>
      <c r="N20" s="62">
        <v>18</v>
      </c>
      <c r="O20" s="65"/>
    </row>
    <row r="21" spans="7:16" x14ac:dyDescent="0.25">
      <c r="G21" s="1">
        <v>19</v>
      </c>
      <c r="H21" s="1">
        <f t="shared" si="3"/>
        <v>2030</v>
      </c>
      <c r="M21" s="62">
        <v>19</v>
      </c>
      <c r="N21" s="62">
        <v>19</v>
      </c>
      <c r="O21" s="65"/>
    </row>
    <row r="22" spans="7:16" x14ac:dyDescent="0.25">
      <c r="G22" s="1">
        <v>20</v>
      </c>
      <c r="H22" s="1">
        <f t="shared" si="3"/>
        <v>2031</v>
      </c>
      <c r="M22" s="62">
        <v>20</v>
      </c>
      <c r="N22" s="62">
        <v>20</v>
      </c>
      <c r="O22" s="65"/>
    </row>
    <row r="23" spans="7:16" x14ac:dyDescent="0.25">
      <c r="M23" s="62">
        <v>21</v>
      </c>
      <c r="N23" s="62">
        <v>21</v>
      </c>
      <c r="O23" s="65"/>
    </row>
    <row r="24" spans="7:16" x14ac:dyDescent="0.25">
      <c r="G24" s="1">
        <v>7</v>
      </c>
      <c r="H24" s="1">
        <f>INDEX(G3:H22,G24,2)</f>
        <v>2018</v>
      </c>
      <c r="M24" s="62">
        <v>22</v>
      </c>
      <c r="N24" s="62">
        <v>22</v>
      </c>
      <c r="O24" s="65"/>
    </row>
    <row r="25" spans="7:16" x14ac:dyDescent="0.25">
      <c r="M25" s="62">
        <v>23</v>
      </c>
      <c r="N25" s="62">
        <v>23</v>
      </c>
      <c r="O25" s="65"/>
    </row>
    <row r="26" spans="7:16" x14ac:dyDescent="0.25">
      <c r="M26" s="62">
        <v>24</v>
      </c>
      <c r="N26" s="62">
        <v>24</v>
      </c>
      <c r="O26" s="65"/>
    </row>
    <row r="27" spans="7:16" x14ac:dyDescent="0.25">
      <c r="M27" s="62">
        <v>25</v>
      </c>
      <c r="N27" s="62">
        <v>25</v>
      </c>
      <c r="O27" s="65"/>
    </row>
    <row r="28" spans="7:16" x14ac:dyDescent="0.25">
      <c r="M28" s="62">
        <v>26</v>
      </c>
      <c r="N28" s="62">
        <v>26</v>
      </c>
      <c r="O28" s="65"/>
    </row>
    <row r="29" spans="7:16" x14ac:dyDescent="0.25">
      <c r="M29" s="62">
        <v>27</v>
      </c>
      <c r="N29" s="62">
        <v>27</v>
      </c>
      <c r="O29" s="65"/>
    </row>
    <row r="30" spans="7:16" x14ac:dyDescent="0.25">
      <c r="M30" s="62">
        <v>28</v>
      </c>
      <c r="N30" s="62">
        <v>28</v>
      </c>
      <c r="O30" s="65"/>
    </row>
    <row r="31" spans="7:16" x14ac:dyDescent="0.25">
      <c r="M31" s="62">
        <v>29</v>
      </c>
      <c r="N31" s="68" t="str">
        <f>IF(P31&lt;&gt;"","29","")</f>
        <v/>
      </c>
      <c r="O31" s="65"/>
      <c r="P31" t="str">
        <f>IFERROR(("29."&amp;$J$16&amp;"."&amp;$H$24)+1-1,"")</f>
        <v/>
      </c>
    </row>
    <row r="32" spans="7:16" x14ac:dyDescent="0.25">
      <c r="M32" s="62">
        <v>30</v>
      </c>
      <c r="N32" s="68" t="str">
        <f>IF(P32&lt;&gt;"","30","")</f>
        <v/>
      </c>
      <c r="O32" s="65"/>
      <c r="P32" t="str">
        <f>IFERROR(("30."&amp;$J$16&amp;"."&amp;$H$24)+1-1,"")</f>
        <v/>
      </c>
    </row>
    <row r="33" spans="13:16" x14ac:dyDescent="0.25">
      <c r="M33" s="62">
        <v>31</v>
      </c>
      <c r="N33" s="68" t="str">
        <f>IF(P33&lt;&gt;"","31","")</f>
        <v/>
      </c>
      <c r="O33" s="65"/>
      <c r="P33" t="str">
        <f>IFERROR(("31."&amp;$J$16&amp;"."&amp;$H$24)+1-1,"")</f>
        <v/>
      </c>
    </row>
    <row r="35" spans="13:16" x14ac:dyDescent="0.25">
      <c r="M35" s="63">
        <v>10</v>
      </c>
    </row>
  </sheetData>
  <mergeCells count="7">
    <mergeCell ref="R6:T6"/>
    <mergeCell ref="R7:T7"/>
    <mergeCell ref="B2:E2"/>
    <mergeCell ref="G2:H2"/>
    <mergeCell ref="J2:K2"/>
    <mergeCell ref="M2:N2"/>
    <mergeCell ref="R5:T5"/>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B2:E103"/>
  <sheetViews>
    <sheetView showGridLines="0" workbookViewId="0">
      <pane xSplit="3" ySplit="2" topLeftCell="D81" activePane="bottomRight" state="frozen"/>
      <selection pane="topRight" activeCell="D1" sqref="D1"/>
      <selection pane="bottomLeft" activeCell="A3" sqref="A3"/>
      <selection pane="bottomRight" activeCell="G72" sqref="G72"/>
    </sheetView>
  </sheetViews>
  <sheetFormatPr defaultColWidth="9.140625" defaultRowHeight="21" customHeight="1" x14ac:dyDescent="0.25"/>
  <cols>
    <col min="1" max="1" width="9.140625" style="56"/>
    <col min="2" max="2" width="16.7109375" style="55" customWidth="1"/>
    <col min="3" max="3" width="88" style="56" bestFit="1" customWidth="1"/>
    <col min="4" max="5" width="37.42578125" style="56" bestFit="1" customWidth="1"/>
    <col min="6" max="16384" width="9.140625" style="56"/>
  </cols>
  <sheetData>
    <row r="2" spans="2:5" ht="54" customHeight="1" x14ac:dyDescent="0.25">
      <c r="B2" s="59" t="s">
        <v>24</v>
      </c>
      <c r="C2" s="57" t="s">
        <v>18</v>
      </c>
      <c r="D2" s="57" t="s">
        <v>29</v>
      </c>
      <c r="E2" s="57" t="s">
        <v>28</v>
      </c>
    </row>
    <row r="3" spans="2:5" ht="21" customHeight="1" x14ac:dyDescent="0.25">
      <c r="B3" s="58">
        <v>1</v>
      </c>
      <c r="C3" s="60" t="s">
        <v>26</v>
      </c>
      <c r="D3" s="69" t="s">
        <v>46</v>
      </c>
      <c r="E3" s="69" t="s">
        <v>46</v>
      </c>
    </row>
    <row r="4" spans="2:5" s="73" customFormat="1" ht="21" customHeight="1" x14ac:dyDescent="0.25">
      <c r="B4" s="70">
        <v>2</v>
      </c>
      <c r="C4" s="71" t="s">
        <v>26</v>
      </c>
      <c r="D4" s="72" t="s">
        <v>46</v>
      </c>
      <c r="E4" s="72" t="s">
        <v>46</v>
      </c>
    </row>
    <row r="5" spans="2:5" s="73" customFormat="1" ht="21" customHeight="1" x14ac:dyDescent="0.25">
      <c r="B5" s="70">
        <v>3</v>
      </c>
      <c r="C5" s="71" t="s">
        <v>26</v>
      </c>
      <c r="D5" s="72" t="s">
        <v>46</v>
      </c>
      <c r="E5" s="72" t="s">
        <v>46</v>
      </c>
    </row>
    <row r="6" spans="2:5" s="73" customFormat="1" ht="21" customHeight="1" x14ac:dyDescent="0.25">
      <c r="B6" s="70">
        <v>4</v>
      </c>
      <c r="C6" s="71" t="s">
        <v>26</v>
      </c>
      <c r="D6" s="72" t="s">
        <v>46</v>
      </c>
      <c r="E6" s="72" t="s">
        <v>46</v>
      </c>
    </row>
    <row r="7" spans="2:5" s="73" customFormat="1" ht="21" customHeight="1" x14ac:dyDescent="0.25">
      <c r="B7" s="70">
        <v>5</v>
      </c>
      <c r="C7" s="71" t="s">
        <v>26</v>
      </c>
      <c r="D7" s="72" t="s">
        <v>46</v>
      </c>
      <c r="E7" s="72" t="s">
        <v>46</v>
      </c>
    </row>
    <row r="8" spans="2:5" s="73" customFormat="1" ht="21" customHeight="1" x14ac:dyDescent="0.25">
      <c r="B8" s="70">
        <v>6</v>
      </c>
      <c r="C8" s="71" t="s">
        <v>26</v>
      </c>
      <c r="D8" s="72" t="s">
        <v>46</v>
      </c>
      <c r="E8" s="72" t="s">
        <v>46</v>
      </c>
    </row>
    <row r="9" spans="2:5" s="73" customFormat="1" ht="21" customHeight="1" x14ac:dyDescent="0.25">
      <c r="B9" s="70">
        <v>7</v>
      </c>
      <c r="C9" s="71" t="s">
        <v>26</v>
      </c>
      <c r="D9" s="72" t="s">
        <v>46</v>
      </c>
      <c r="E9" s="72" t="s">
        <v>46</v>
      </c>
    </row>
    <row r="10" spans="2:5" s="73" customFormat="1" ht="21" customHeight="1" x14ac:dyDescent="0.25">
      <c r="B10" s="70">
        <v>8</v>
      </c>
      <c r="C10" s="71" t="s">
        <v>26</v>
      </c>
      <c r="D10" s="72" t="s">
        <v>46</v>
      </c>
      <c r="E10" s="72" t="s">
        <v>46</v>
      </c>
    </row>
    <row r="11" spans="2:5" s="73" customFormat="1" ht="21" customHeight="1" x14ac:dyDescent="0.25">
      <c r="B11" s="70">
        <v>9</v>
      </c>
      <c r="C11" s="71" t="s">
        <v>26</v>
      </c>
      <c r="D11" s="72" t="s">
        <v>46</v>
      </c>
      <c r="E11" s="72" t="s">
        <v>46</v>
      </c>
    </row>
    <row r="12" spans="2:5" s="73" customFormat="1" ht="21" customHeight="1" x14ac:dyDescent="0.25">
      <c r="B12" s="70">
        <v>10</v>
      </c>
      <c r="C12" s="71" t="s">
        <v>26</v>
      </c>
      <c r="D12" s="72" t="s">
        <v>46</v>
      </c>
      <c r="E12" s="72" t="s">
        <v>46</v>
      </c>
    </row>
    <row r="13" spans="2:5" s="73" customFormat="1" ht="21" customHeight="1" x14ac:dyDescent="0.25">
      <c r="B13" s="70">
        <v>11</v>
      </c>
      <c r="C13" s="71" t="s">
        <v>26</v>
      </c>
      <c r="D13" s="72" t="s">
        <v>46</v>
      </c>
      <c r="E13" s="72" t="s">
        <v>46</v>
      </c>
    </row>
    <row r="14" spans="2:5" s="73" customFormat="1" ht="21" customHeight="1" x14ac:dyDescent="0.25">
      <c r="B14" s="70">
        <v>12</v>
      </c>
      <c r="C14" s="71" t="s">
        <v>26</v>
      </c>
      <c r="D14" s="72" t="s">
        <v>46</v>
      </c>
      <c r="E14" s="72" t="s">
        <v>46</v>
      </c>
    </row>
    <row r="15" spans="2:5" s="73" customFormat="1" ht="21" customHeight="1" x14ac:dyDescent="0.25">
      <c r="B15" s="70">
        <v>13</v>
      </c>
      <c r="C15" s="71" t="s">
        <v>26</v>
      </c>
      <c r="D15" s="72" t="s">
        <v>46</v>
      </c>
      <c r="E15" s="72" t="s">
        <v>46</v>
      </c>
    </row>
    <row r="16" spans="2:5" s="73" customFormat="1" ht="21" customHeight="1" x14ac:dyDescent="0.25">
      <c r="B16" s="70">
        <v>14</v>
      </c>
      <c r="C16" s="71" t="s">
        <v>26</v>
      </c>
      <c r="D16" s="72" t="s">
        <v>46</v>
      </c>
      <c r="E16" s="72" t="s">
        <v>46</v>
      </c>
    </row>
    <row r="17" spans="2:5" s="73" customFormat="1" ht="21" customHeight="1" x14ac:dyDescent="0.25">
      <c r="B17" s="70">
        <v>15</v>
      </c>
      <c r="C17" s="71" t="s">
        <v>26</v>
      </c>
      <c r="D17" s="72" t="s">
        <v>46</v>
      </c>
      <c r="E17" s="72" t="s">
        <v>46</v>
      </c>
    </row>
    <row r="18" spans="2:5" s="73" customFormat="1" ht="21" customHeight="1" x14ac:dyDescent="0.25">
      <c r="B18" s="70">
        <v>16</v>
      </c>
      <c r="C18" s="71" t="s">
        <v>26</v>
      </c>
      <c r="D18" s="72" t="s">
        <v>46</v>
      </c>
      <c r="E18" s="72" t="s">
        <v>46</v>
      </c>
    </row>
    <row r="19" spans="2:5" s="73" customFormat="1" ht="21" customHeight="1" x14ac:dyDescent="0.25">
      <c r="B19" s="70">
        <v>17</v>
      </c>
      <c r="C19" s="71" t="s">
        <v>26</v>
      </c>
      <c r="D19" s="72" t="s">
        <v>46</v>
      </c>
      <c r="E19" s="72" t="s">
        <v>46</v>
      </c>
    </row>
    <row r="20" spans="2:5" s="73" customFormat="1" ht="21" customHeight="1" x14ac:dyDescent="0.25">
      <c r="B20" s="70">
        <v>18</v>
      </c>
      <c r="C20" s="71" t="s">
        <v>26</v>
      </c>
      <c r="D20" s="72" t="s">
        <v>46</v>
      </c>
      <c r="E20" s="72" t="s">
        <v>46</v>
      </c>
    </row>
    <row r="21" spans="2:5" s="73" customFormat="1" ht="21" customHeight="1" x14ac:dyDescent="0.25">
      <c r="B21" s="70">
        <v>19</v>
      </c>
      <c r="C21" s="71" t="s">
        <v>26</v>
      </c>
      <c r="D21" s="72" t="s">
        <v>46</v>
      </c>
      <c r="E21" s="72" t="s">
        <v>46</v>
      </c>
    </row>
    <row r="22" spans="2:5" s="73" customFormat="1" ht="21" customHeight="1" x14ac:dyDescent="0.25">
      <c r="B22" s="70">
        <v>20</v>
      </c>
      <c r="C22" s="71" t="s">
        <v>26</v>
      </c>
      <c r="D22" s="72" t="s">
        <v>46</v>
      </c>
      <c r="E22" s="72" t="s">
        <v>46</v>
      </c>
    </row>
    <row r="23" spans="2:5" s="73" customFormat="1" ht="21" customHeight="1" x14ac:dyDescent="0.25">
      <c r="B23" s="70">
        <v>21</v>
      </c>
      <c r="C23" s="71" t="s">
        <v>26</v>
      </c>
      <c r="D23" s="72" t="s">
        <v>46</v>
      </c>
      <c r="E23" s="72" t="s">
        <v>46</v>
      </c>
    </row>
    <row r="24" spans="2:5" s="73" customFormat="1" ht="21" customHeight="1" x14ac:dyDescent="0.25">
      <c r="B24" s="70">
        <v>22</v>
      </c>
      <c r="C24" s="71" t="s">
        <v>26</v>
      </c>
      <c r="D24" s="72" t="s">
        <v>46</v>
      </c>
      <c r="E24" s="72" t="s">
        <v>46</v>
      </c>
    </row>
    <row r="25" spans="2:5" s="73" customFormat="1" ht="21" customHeight="1" x14ac:dyDescent="0.25">
      <c r="B25" s="70">
        <v>23</v>
      </c>
      <c r="C25" s="71" t="s">
        <v>26</v>
      </c>
      <c r="D25" s="72" t="s">
        <v>46</v>
      </c>
      <c r="E25" s="72" t="s">
        <v>46</v>
      </c>
    </row>
    <row r="26" spans="2:5" s="73" customFormat="1" ht="21" customHeight="1" x14ac:dyDescent="0.25">
      <c r="B26" s="70">
        <v>24</v>
      </c>
      <c r="C26" s="71" t="s">
        <v>26</v>
      </c>
      <c r="D26" s="72" t="s">
        <v>46</v>
      </c>
      <c r="E26" s="72" t="s">
        <v>46</v>
      </c>
    </row>
    <row r="27" spans="2:5" s="73" customFormat="1" ht="21" customHeight="1" x14ac:dyDescent="0.25">
      <c r="B27" s="70">
        <v>25</v>
      </c>
      <c r="C27" s="71" t="s">
        <v>26</v>
      </c>
      <c r="D27" s="72" t="s">
        <v>46</v>
      </c>
      <c r="E27" s="72" t="s">
        <v>46</v>
      </c>
    </row>
    <row r="28" spans="2:5" s="73" customFormat="1" ht="21" customHeight="1" x14ac:dyDescent="0.25">
      <c r="B28" s="70">
        <v>26</v>
      </c>
      <c r="C28" s="71" t="s">
        <v>26</v>
      </c>
      <c r="D28" s="72" t="s">
        <v>46</v>
      </c>
      <c r="E28" s="72" t="s">
        <v>46</v>
      </c>
    </row>
    <row r="29" spans="2:5" s="73" customFormat="1" ht="21" customHeight="1" x14ac:dyDescent="0.25">
      <c r="B29" s="70">
        <v>27</v>
      </c>
      <c r="C29" s="71" t="s">
        <v>26</v>
      </c>
      <c r="D29" s="72" t="s">
        <v>46</v>
      </c>
      <c r="E29" s="72" t="s">
        <v>46</v>
      </c>
    </row>
    <row r="30" spans="2:5" s="73" customFormat="1" ht="21" customHeight="1" x14ac:dyDescent="0.25">
      <c r="B30" s="70">
        <v>28</v>
      </c>
      <c r="C30" s="71" t="s">
        <v>26</v>
      </c>
      <c r="D30" s="72" t="s">
        <v>46</v>
      </c>
      <c r="E30" s="72" t="s">
        <v>46</v>
      </c>
    </row>
    <row r="31" spans="2:5" s="73" customFormat="1" ht="21" customHeight="1" x14ac:dyDescent="0.25">
      <c r="B31" s="70">
        <v>29</v>
      </c>
      <c r="C31" s="71" t="s">
        <v>26</v>
      </c>
      <c r="D31" s="72" t="s">
        <v>46</v>
      </c>
      <c r="E31" s="72" t="s">
        <v>46</v>
      </c>
    </row>
    <row r="32" spans="2:5" s="73" customFormat="1" ht="21" customHeight="1" x14ac:dyDescent="0.25">
      <c r="B32" s="70">
        <v>30</v>
      </c>
      <c r="C32" s="71" t="s">
        <v>26</v>
      </c>
      <c r="D32" s="72" t="s">
        <v>46</v>
      </c>
      <c r="E32" s="72" t="s">
        <v>46</v>
      </c>
    </row>
    <row r="33" spans="2:5" s="73" customFormat="1" ht="21" customHeight="1" x14ac:dyDescent="0.25">
      <c r="B33" s="70">
        <v>31</v>
      </c>
      <c r="C33" s="71" t="s">
        <v>26</v>
      </c>
      <c r="D33" s="72" t="s">
        <v>46</v>
      </c>
      <c r="E33" s="72" t="s">
        <v>46</v>
      </c>
    </row>
    <row r="34" spans="2:5" s="73" customFormat="1" ht="21" customHeight="1" x14ac:dyDescent="0.25">
      <c r="B34" s="70">
        <v>32</v>
      </c>
      <c r="C34" s="71" t="s">
        <v>26</v>
      </c>
      <c r="D34" s="72" t="s">
        <v>46</v>
      </c>
      <c r="E34" s="72" t="s">
        <v>46</v>
      </c>
    </row>
    <row r="35" spans="2:5" s="73" customFormat="1" ht="21" customHeight="1" x14ac:dyDescent="0.25">
      <c r="B35" s="70">
        <v>33</v>
      </c>
      <c r="C35" s="71" t="s">
        <v>26</v>
      </c>
      <c r="D35" s="72" t="s">
        <v>46</v>
      </c>
      <c r="E35" s="72" t="s">
        <v>46</v>
      </c>
    </row>
    <row r="36" spans="2:5" s="73" customFormat="1" ht="21" customHeight="1" x14ac:dyDescent="0.25">
      <c r="B36" s="70">
        <v>34</v>
      </c>
      <c r="C36" s="71" t="s">
        <v>26</v>
      </c>
      <c r="D36" s="72" t="s">
        <v>46</v>
      </c>
      <c r="E36" s="72" t="s">
        <v>46</v>
      </c>
    </row>
    <row r="37" spans="2:5" s="73" customFormat="1" ht="21" customHeight="1" x14ac:dyDescent="0.25">
      <c r="B37" s="70">
        <v>35</v>
      </c>
      <c r="C37" s="71" t="s">
        <v>26</v>
      </c>
      <c r="D37" s="72" t="s">
        <v>46</v>
      </c>
      <c r="E37" s="72" t="s">
        <v>46</v>
      </c>
    </row>
    <row r="38" spans="2:5" s="73" customFormat="1" ht="21" customHeight="1" x14ac:dyDescent="0.25">
      <c r="B38" s="70">
        <v>36</v>
      </c>
      <c r="C38" s="71" t="s">
        <v>26</v>
      </c>
      <c r="D38" s="72" t="s">
        <v>46</v>
      </c>
      <c r="E38" s="72" t="s">
        <v>46</v>
      </c>
    </row>
    <row r="39" spans="2:5" s="73" customFormat="1" ht="21" customHeight="1" x14ac:dyDescent="0.25">
      <c r="B39" s="70">
        <v>37</v>
      </c>
      <c r="C39" s="71" t="s">
        <v>26</v>
      </c>
      <c r="D39" s="72" t="s">
        <v>46</v>
      </c>
      <c r="E39" s="72" t="s">
        <v>46</v>
      </c>
    </row>
    <row r="40" spans="2:5" s="73" customFormat="1" ht="21" customHeight="1" x14ac:dyDescent="0.25">
      <c r="B40" s="70">
        <v>38</v>
      </c>
      <c r="C40" s="71" t="s">
        <v>26</v>
      </c>
      <c r="D40" s="72" t="s">
        <v>46</v>
      </c>
      <c r="E40" s="72" t="s">
        <v>46</v>
      </c>
    </row>
    <row r="41" spans="2:5" s="73" customFormat="1" ht="21" customHeight="1" x14ac:dyDescent="0.25">
      <c r="B41" s="70">
        <v>39</v>
      </c>
      <c r="C41" s="71" t="s">
        <v>26</v>
      </c>
      <c r="D41" s="72" t="s">
        <v>46</v>
      </c>
      <c r="E41" s="72" t="s">
        <v>46</v>
      </c>
    </row>
    <row r="42" spans="2:5" s="73" customFormat="1" ht="21" customHeight="1" x14ac:dyDescent="0.25">
      <c r="B42" s="70">
        <v>40</v>
      </c>
      <c r="C42" s="71" t="s">
        <v>26</v>
      </c>
      <c r="D42" s="72" t="s">
        <v>46</v>
      </c>
      <c r="E42" s="72" t="s">
        <v>46</v>
      </c>
    </row>
    <row r="43" spans="2:5" s="73" customFormat="1" ht="21" customHeight="1" x14ac:dyDescent="0.25">
      <c r="B43" s="70">
        <v>41</v>
      </c>
      <c r="C43" s="71" t="s">
        <v>26</v>
      </c>
      <c r="D43" s="72" t="s">
        <v>46</v>
      </c>
      <c r="E43" s="72" t="s">
        <v>46</v>
      </c>
    </row>
    <row r="44" spans="2:5" s="73" customFormat="1" ht="21" customHeight="1" x14ac:dyDescent="0.25">
      <c r="B44" s="70">
        <v>42</v>
      </c>
      <c r="C44" s="71" t="s">
        <v>26</v>
      </c>
      <c r="D44" s="72" t="s">
        <v>46</v>
      </c>
      <c r="E44" s="72" t="s">
        <v>46</v>
      </c>
    </row>
    <row r="45" spans="2:5" s="73" customFormat="1" ht="21" customHeight="1" x14ac:dyDescent="0.25">
      <c r="B45" s="70">
        <v>43</v>
      </c>
      <c r="C45" s="71" t="s">
        <v>26</v>
      </c>
      <c r="D45" s="72" t="s">
        <v>46</v>
      </c>
      <c r="E45" s="72" t="s">
        <v>46</v>
      </c>
    </row>
    <row r="46" spans="2:5" s="73" customFormat="1" ht="21" customHeight="1" x14ac:dyDescent="0.25">
      <c r="B46" s="70">
        <v>44</v>
      </c>
      <c r="C46" s="71" t="s">
        <v>26</v>
      </c>
      <c r="D46" s="72" t="s">
        <v>46</v>
      </c>
      <c r="E46" s="72" t="s">
        <v>46</v>
      </c>
    </row>
    <row r="47" spans="2:5" s="73" customFormat="1" ht="21" customHeight="1" x14ac:dyDescent="0.25">
      <c r="B47" s="70">
        <v>45</v>
      </c>
      <c r="C47" s="71" t="s">
        <v>26</v>
      </c>
      <c r="D47" s="72" t="s">
        <v>46</v>
      </c>
      <c r="E47" s="72" t="s">
        <v>46</v>
      </c>
    </row>
    <row r="48" spans="2:5" s="73" customFormat="1" ht="21" customHeight="1" x14ac:dyDescent="0.25">
      <c r="B48" s="70">
        <v>46</v>
      </c>
      <c r="C48" s="71" t="s">
        <v>26</v>
      </c>
      <c r="D48" s="72" t="s">
        <v>46</v>
      </c>
      <c r="E48" s="72" t="s">
        <v>46</v>
      </c>
    </row>
    <row r="49" spans="2:5" s="73" customFormat="1" ht="21" customHeight="1" x14ac:dyDescent="0.25">
      <c r="B49" s="70">
        <v>47</v>
      </c>
      <c r="C49" s="71" t="s">
        <v>26</v>
      </c>
      <c r="D49" s="72" t="s">
        <v>46</v>
      </c>
      <c r="E49" s="72" t="s">
        <v>46</v>
      </c>
    </row>
    <row r="50" spans="2:5" s="73" customFormat="1" ht="21" customHeight="1" x14ac:dyDescent="0.25">
      <c r="B50" s="70">
        <v>48</v>
      </c>
      <c r="C50" s="71" t="s">
        <v>27</v>
      </c>
      <c r="D50" s="72" t="s">
        <v>46</v>
      </c>
      <c r="E50" s="71" t="s">
        <v>30</v>
      </c>
    </row>
    <row r="51" spans="2:5" s="73" customFormat="1" ht="21" customHeight="1" x14ac:dyDescent="0.25">
      <c r="B51" s="70">
        <v>49</v>
      </c>
      <c r="C51" s="71" t="s">
        <v>27</v>
      </c>
      <c r="D51" s="72" t="s">
        <v>46</v>
      </c>
      <c r="E51" s="71" t="s">
        <v>30</v>
      </c>
    </row>
    <row r="52" spans="2:5" s="73" customFormat="1" ht="21" customHeight="1" x14ac:dyDescent="0.25">
      <c r="B52" s="70">
        <v>50</v>
      </c>
      <c r="C52" s="71" t="s">
        <v>27</v>
      </c>
      <c r="D52" s="72" t="s">
        <v>46</v>
      </c>
      <c r="E52" s="71" t="s">
        <v>30</v>
      </c>
    </row>
    <row r="53" spans="2:5" s="73" customFormat="1" ht="21" customHeight="1" x14ac:dyDescent="0.25">
      <c r="B53" s="70">
        <v>51</v>
      </c>
      <c r="C53" s="71" t="s">
        <v>27</v>
      </c>
      <c r="D53" s="72" t="s">
        <v>46</v>
      </c>
      <c r="E53" s="71" t="s">
        <v>30</v>
      </c>
    </row>
    <row r="54" spans="2:5" s="73" customFormat="1" ht="21" customHeight="1" x14ac:dyDescent="0.25">
      <c r="B54" s="70">
        <v>52</v>
      </c>
      <c r="C54" s="71" t="s">
        <v>27</v>
      </c>
      <c r="D54" s="72" t="s">
        <v>46</v>
      </c>
      <c r="E54" s="71" t="s">
        <v>30</v>
      </c>
    </row>
    <row r="55" spans="2:5" s="73" customFormat="1" ht="21" customHeight="1" x14ac:dyDescent="0.25">
      <c r="B55" s="70">
        <v>53</v>
      </c>
      <c r="C55" s="71" t="s">
        <v>27</v>
      </c>
      <c r="D55" s="72" t="s">
        <v>46</v>
      </c>
      <c r="E55" s="71" t="s">
        <v>30</v>
      </c>
    </row>
    <row r="56" spans="2:5" s="73" customFormat="1" ht="21" customHeight="1" x14ac:dyDescent="0.25">
      <c r="B56" s="70">
        <v>54</v>
      </c>
      <c r="C56" s="71" t="s">
        <v>27</v>
      </c>
      <c r="D56" s="72" t="s">
        <v>46</v>
      </c>
      <c r="E56" s="71" t="s">
        <v>30</v>
      </c>
    </row>
    <row r="57" spans="2:5" s="73" customFormat="1" ht="21" customHeight="1" x14ac:dyDescent="0.25">
      <c r="B57" s="70">
        <v>55</v>
      </c>
      <c r="C57" s="71" t="s">
        <v>27</v>
      </c>
      <c r="D57" s="72" t="s">
        <v>46</v>
      </c>
      <c r="E57" s="71" t="s">
        <v>30</v>
      </c>
    </row>
    <row r="58" spans="2:5" s="73" customFormat="1" ht="21" customHeight="1" x14ac:dyDescent="0.25">
      <c r="B58" s="70">
        <v>56</v>
      </c>
      <c r="C58" s="71" t="s">
        <v>27</v>
      </c>
      <c r="D58" s="72" t="s">
        <v>46</v>
      </c>
      <c r="E58" s="71" t="s">
        <v>30</v>
      </c>
    </row>
    <row r="59" spans="2:5" s="73" customFormat="1" ht="21" customHeight="1" x14ac:dyDescent="0.25">
      <c r="B59" s="70">
        <v>57</v>
      </c>
      <c r="C59" s="71" t="s">
        <v>27</v>
      </c>
      <c r="D59" s="72" t="s">
        <v>46</v>
      </c>
      <c r="E59" s="71" t="s">
        <v>30</v>
      </c>
    </row>
    <row r="60" spans="2:5" s="73" customFormat="1" ht="21" customHeight="1" x14ac:dyDescent="0.25">
      <c r="B60" s="70">
        <v>58</v>
      </c>
      <c r="C60" s="71" t="s">
        <v>27</v>
      </c>
      <c r="D60" s="72" t="s">
        <v>46</v>
      </c>
      <c r="E60" s="71" t="s">
        <v>30</v>
      </c>
    </row>
    <row r="61" spans="2:5" s="73" customFormat="1" ht="21" customHeight="1" x14ac:dyDescent="0.25">
      <c r="B61" s="70">
        <v>59</v>
      </c>
      <c r="C61" s="71" t="s">
        <v>27</v>
      </c>
      <c r="D61" s="72" t="s">
        <v>46</v>
      </c>
      <c r="E61" s="71" t="s">
        <v>30</v>
      </c>
    </row>
    <row r="62" spans="2:5" s="73" customFormat="1" ht="21" customHeight="1" x14ac:dyDescent="0.25">
      <c r="B62" s="70">
        <v>60</v>
      </c>
      <c r="C62" s="71" t="s">
        <v>27</v>
      </c>
      <c r="D62" s="72" t="s">
        <v>46</v>
      </c>
      <c r="E62" s="71" t="s">
        <v>30</v>
      </c>
    </row>
    <row r="63" spans="2:5" s="73" customFormat="1" ht="21" customHeight="1" x14ac:dyDescent="0.25">
      <c r="B63" s="70">
        <v>61</v>
      </c>
      <c r="C63" s="71" t="s">
        <v>27</v>
      </c>
      <c r="D63" s="72" t="s">
        <v>46</v>
      </c>
      <c r="E63" s="71" t="s">
        <v>30</v>
      </c>
    </row>
    <row r="64" spans="2:5" s="73" customFormat="1" ht="21" customHeight="1" x14ac:dyDescent="0.25">
      <c r="B64" s="70">
        <v>62</v>
      </c>
      <c r="C64" s="71" t="s">
        <v>27</v>
      </c>
      <c r="D64" s="72" t="s">
        <v>46</v>
      </c>
      <c r="E64" s="71" t="s">
        <v>30</v>
      </c>
    </row>
    <row r="65" spans="2:5" s="73" customFormat="1" ht="21" customHeight="1" x14ac:dyDescent="0.25">
      <c r="B65" s="70">
        <v>63</v>
      </c>
      <c r="C65" s="71" t="s">
        <v>27</v>
      </c>
      <c r="D65" s="72" t="s">
        <v>46</v>
      </c>
      <c r="E65" s="71" t="s">
        <v>30</v>
      </c>
    </row>
    <row r="66" spans="2:5" s="73" customFormat="1" ht="21" customHeight="1" x14ac:dyDescent="0.25">
      <c r="B66" s="70">
        <v>64</v>
      </c>
      <c r="C66" s="71" t="s">
        <v>27</v>
      </c>
      <c r="D66" s="72" t="s">
        <v>46</v>
      </c>
      <c r="E66" s="71" t="s">
        <v>30</v>
      </c>
    </row>
    <row r="67" spans="2:5" s="73" customFormat="1" ht="21" customHeight="1" x14ac:dyDescent="0.25">
      <c r="B67" s="70">
        <v>65</v>
      </c>
      <c r="C67" s="71" t="s">
        <v>27</v>
      </c>
      <c r="D67" s="72" t="s">
        <v>46</v>
      </c>
      <c r="E67" s="71" t="s">
        <v>30</v>
      </c>
    </row>
    <row r="68" spans="2:5" ht="21" customHeight="1" x14ac:dyDescent="0.25">
      <c r="B68" s="58">
        <v>66</v>
      </c>
      <c r="C68" s="60" t="s">
        <v>32</v>
      </c>
      <c r="D68" s="60" t="s">
        <v>47</v>
      </c>
      <c r="E68" s="60" t="s">
        <v>50</v>
      </c>
    </row>
    <row r="69" spans="2:5" ht="21" customHeight="1" x14ac:dyDescent="0.25">
      <c r="B69" s="58">
        <v>67</v>
      </c>
      <c r="C69" s="60" t="s">
        <v>32</v>
      </c>
      <c r="D69" s="60" t="s">
        <v>47</v>
      </c>
      <c r="E69" s="60" t="s">
        <v>50</v>
      </c>
    </row>
    <row r="70" spans="2:5" ht="21" customHeight="1" x14ac:dyDescent="0.25">
      <c r="B70" s="58">
        <v>68</v>
      </c>
      <c r="C70" s="60" t="s">
        <v>32</v>
      </c>
      <c r="D70" s="60" t="s">
        <v>47</v>
      </c>
      <c r="E70" s="60" t="s">
        <v>50</v>
      </c>
    </row>
    <row r="71" spans="2:5" ht="21" customHeight="1" x14ac:dyDescent="0.25">
      <c r="B71" s="58">
        <v>69</v>
      </c>
      <c r="C71" s="60" t="s">
        <v>33</v>
      </c>
      <c r="D71" s="60" t="s">
        <v>48</v>
      </c>
      <c r="E71" s="60" t="s">
        <v>50</v>
      </c>
    </row>
    <row r="72" spans="2:5" ht="21" customHeight="1" x14ac:dyDescent="0.25">
      <c r="B72" s="58">
        <v>70</v>
      </c>
      <c r="C72" s="60" t="s">
        <v>33</v>
      </c>
      <c r="D72" s="60" t="s">
        <v>48</v>
      </c>
      <c r="E72" s="60" t="s">
        <v>50</v>
      </c>
    </row>
    <row r="73" spans="2:5" ht="21" customHeight="1" x14ac:dyDescent="0.25">
      <c r="B73" s="58">
        <v>71</v>
      </c>
      <c r="C73" s="60" t="s">
        <v>33</v>
      </c>
      <c r="D73" s="60" t="s">
        <v>48</v>
      </c>
      <c r="E73" s="60" t="s">
        <v>50</v>
      </c>
    </row>
    <row r="74" spans="2:5" ht="21" customHeight="1" x14ac:dyDescent="0.25">
      <c r="B74" s="58">
        <v>72</v>
      </c>
      <c r="C74" s="60" t="s">
        <v>19</v>
      </c>
      <c r="D74" s="60" t="s">
        <v>49</v>
      </c>
      <c r="E74" s="60" t="s">
        <v>31</v>
      </c>
    </row>
    <row r="75" spans="2:5" ht="21" customHeight="1" x14ac:dyDescent="0.25">
      <c r="B75" s="58">
        <v>73</v>
      </c>
      <c r="C75" s="60" t="s">
        <v>19</v>
      </c>
      <c r="D75" s="60" t="s">
        <v>49</v>
      </c>
      <c r="E75" s="60" t="s">
        <v>31</v>
      </c>
    </row>
    <row r="76" spans="2:5" ht="21" customHeight="1" x14ac:dyDescent="0.25">
      <c r="B76" s="58">
        <v>74</v>
      </c>
      <c r="C76" s="60" t="s">
        <v>19</v>
      </c>
      <c r="D76" s="60" t="s">
        <v>49</v>
      </c>
      <c r="E76" s="60" t="s">
        <v>31</v>
      </c>
    </row>
    <row r="77" spans="2:5" ht="21" customHeight="1" x14ac:dyDescent="0.25">
      <c r="B77" s="58">
        <v>75</v>
      </c>
      <c r="C77" s="60" t="s">
        <v>19</v>
      </c>
      <c r="D77" s="60" t="s">
        <v>49</v>
      </c>
      <c r="E77" s="60" t="s">
        <v>31</v>
      </c>
    </row>
    <row r="78" spans="2:5" ht="21" customHeight="1" x14ac:dyDescent="0.25">
      <c r="B78" s="58">
        <v>76</v>
      </c>
      <c r="C78" s="60" t="s">
        <v>19</v>
      </c>
      <c r="D78" s="60" t="s">
        <v>49</v>
      </c>
      <c r="E78" s="60" t="s">
        <v>31</v>
      </c>
    </row>
    <row r="79" spans="2:5" ht="21" customHeight="1" x14ac:dyDescent="0.25">
      <c r="B79" s="58">
        <v>77</v>
      </c>
      <c r="C79" s="60" t="s">
        <v>19</v>
      </c>
      <c r="D79" s="60" t="s">
        <v>49</v>
      </c>
      <c r="E79" s="60" t="s">
        <v>31</v>
      </c>
    </row>
    <row r="80" spans="2:5" ht="21" customHeight="1" x14ac:dyDescent="0.25">
      <c r="B80" s="58">
        <v>78</v>
      </c>
      <c r="C80" s="60" t="s">
        <v>19</v>
      </c>
      <c r="D80" s="60" t="s">
        <v>49</v>
      </c>
      <c r="E80" s="60" t="s">
        <v>31</v>
      </c>
    </row>
    <row r="81" spans="2:5" ht="21" customHeight="1" x14ac:dyDescent="0.25">
      <c r="B81" s="58">
        <v>79</v>
      </c>
      <c r="C81" s="60" t="s">
        <v>19</v>
      </c>
      <c r="D81" s="60" t="s">
        <v>49</v>
      </c>
      <c r="E81" s="60" t="s">
        <v>31</v>
      </c>
    </row>
    <row r="82" spans="2:5" ht="21" customHeight="1" x14ac:dyDescent="0.25">
      <c r="B82" s="58">
        <v>80</v>
      </c>
      <c r="C82" s="60" t="s">
        <v>19</v>
      </c>
      <c r="D82" s="60" t="s">
        <v>49</v>
      </c>
      <c r="E82" s="60" t="s">
        <v>31</v>
      </c>
    </row>
    <row r="83" spans="2:5" ht="21" customHeight="1" x14ac:dyDescent="0.25">
      <c r="B83" s="58">
        <v>81</v>
      </c>
      <c r="C83" s="60" t="s">
        <v>19</v>
      </c>
      <c r="D83" s="60" t="s">
        <v>49</v>
      </c>
      <c r="E83" s="60" t="s">
        <v>31</v>
      </c>
    </row>
    <row r="84" spans="2:5" ht="21" customHeight="1" x14ac:dyDescent="0.25">
      <c r="B84" s="58">
        <v>82</v>
      </c>
      <c r="C84" s="60" t="s">
        <v>19</v>
      </c>
      <c r="D84" s="60" t="s">
        <v>49</v>
      </c>
      <c r="E84" s="60" t="s">
        <v>31</v>
      </c>
    </row>
    <row r="85" spans="2:5" ht="21" customHeight="1" x14ac:dyDescent="0.25">
      <c r="B85" s="58">
        <v>83</v>
      </c>
      <c r="C85" s="60" t="s">
        <v>19</v>
      </c>
      <c r="D85" s="60" t="s">
        <v>49</v>
      </c>
      <c r="E85" s="60" t="s">
        <v>31</v>
      </c>
    </row>
    <row r="86" spans="2:5" ht="21" customHeight="1" x14ac:dyDescent="0.25">
      <c r="B86" s="58">
        <v>84</v>
      </c>
      <c r="C86" s="60" t="s">
        <v>19</v>
      </c>
      <c r="D86" s="60" t="s">
        <v>49</v>
      </c>
      <c r="E86" s="60" t="s">
        <v>31</v>
      </c>
    </row>
    <row r="87" spans="2:5" ht="21" customHeight="1" x14ac:dyDescent="0.25">
      <c r="B87" s="58">
        <v>85</v>
      </c>
      <c r="C87" s="60" t="s">
        <v>19</v>
      </c>
      <c r="D87" s="60" t="s">
        <v>49</v>
      </c>
      <c r="E87" s="60" t="s">
        <v>31</v>
      </c>
    </row>
    <row r="88" spans="2:5" ht="21" customHeight="1" x14ac:dyDescent="0.25">
      <c r="B88" s="58">
        <v>86</v>
      </c>
      <c r="C88" s="60" t="s">
        <v>19</v>
      </c>
      <c r="D88" s="60" t="s">
        <v>49</v>
      </c>
      <c r="E88" s="60" t="s">
        <v>31</v>
      </c>
    </row>
    <row r="89" spans="2:5" ht="21" customHeight="1" x14ac:dyDescent="0.25">
      <c r="B89" s="58">
        <v>87</v>
      </c>
      <c r="C89" s="60" t="s">
        <v>19</v>
      </c>
      <c r="D89" s="60" t="s">
        <v>49</v>
      </c>
      <c r="E89" s="60" t="s">
        <v>31</v>
      </c>
    </row>
    <row r="90" spans="2:5" ht="21" customHeight="1" x14ac:dyDescent="0.25">
      <c r="B90" s="58">
        <v>88</v>
      </c>
      <c r="C90" s="60" t="s">
        <v>19</v>
      </c>
      <c r="D90" s="60" t="s">
        <v>49</v>
      </c>
      <c r="E90" s="60" t="s">
        <v>31</v>
      </c>
    </row>
    <row r="91" spans="2:5" ht="21" customHeight="1" x14ac:dyDescent="0.25">
      <c r="B91" s="58">
        <v>89</v>
      </c>
      <c r="C91" s="60" t="s">
        <v>19</v>
      </c>
      <c r="D91" s="60" t="s">
        <v>49</v>
      </c>
      <c r="E91" s="60" t="s">
        <v>31</v>
      </c>
    </row>
    <row r="92" spans="2:5" ht="21" customHeight="1" x14ac:dyDescent="0.25">
      <c r="B92" s="58">
        <v>90</v>
      </c>
      <c r="C92" s="60" t="s">
        <v>19</v>
      </c>
      <c r="D92" s="60" t="s">
        <v>49</v>
      </c>
      <c r="E92" s="60" t="s">
        <v>31</v>
      </c>
    </row>
    <row r="93" spans="2:5" ht="21" customHeight="1" x14ac:dyDescent="0.25">
      <c r="B93" s="58">
        <v>91</v>
      </c>
      <c r="C93" s="60" t="s">
        <v>19</v>
      </c>
      <c r="D93" s="60" t="s">
        <v>49</v>
      </c>
      <c r="E93" s="60" t="s">
        <v>31</v>
      </c>
    </row>
    <row r="94" spans="2:5" ht="21" customHeight="1" x14ac:dyDescent="0.25">
      <c r="B94" s="58">
        <v>92</v>
      </c>
      <c r="C94" s="60" t="s">
        <v>19</v>
      </c>
      <c r="D94" s="60" t="s">
        <v>49</v>
      </c>
      <c r="E94" s="60" t="s">
        <v>31</v>
      </c>
    </row>
    <row r="95" spans="2:5" ht="21" customHeight="1" x14ac:dyDescent="0.25">
      <c r="B95" s="58">
        <v>93</v>
      </c>
      <c r="C95" s="60" t="s">
        <v>19</v>
      </c>
      <c r="D95" s="60" t="s">
        <v>49</v>
      </c>
      <c r="E95" s="60" t="s">
        <v>31</v>
      </c>
    </row>
    <row r="96" spans="2:5" ht="21" customHeight="1" x14ac:dyDescent="0.25">
      <c r="B96" s="58">
        <v>94</v>
      </c>
      <c r="C96" s="60" t="s">
        <v>19</v>
      </c>
      <c r="D96" s="60" t="s">
        <v>49</v>
      </c>
      <c r="E96" s="60" t="s">
        <v>31</v>
      </c>
    </row>
    <row r="97" spans="2:5" ht="21" customHeight="1" x14ac:dyDescent="0.25">
      <c r="B97" s="58">
        <v>95</v>
      </c>
      <c r="C97" s="60" t="s">
        <v>19</v>
      </c>
      <c r="D97" s="60" t="s">
        <v>49</v>
      </c>
      <c r="E97" s="60" t="s">
        <v>31</v>
      </c>
    </row>
    <row r="98" spans="2:5" ht="21" customHeight="1" x14ac:dyDescent="0.25">
      <c r="B98" s="58">
        <v>96</v>
      </c>
      <c r="C98" s="60" t="s">
        <v>19</v>
      </c>
      <c r="D98" s="60" t="s">
        <v>49</v>
      </c>
      <c r="E98" s="60" t="s">
        <v>31</v>
      </c>
    </row>
    <row r="99" spans="2:5" ht="21" customHeight="1" x14ac:dyDescent="0.25">
      <c r="B99" s="58">
        <v>97</v>
      </c>
      <c r="C99" s="60" t="s">
        <v>19</v>
      </c>
      <c r="D99" s="60" t="s">
        <v>49</v>
      </c>
      <c r="E99" s="60" t="s">
        <v>31</v>
      </c>
    </row>
    <row r="100" spans="2:5" ht="21" customHeight="1" x14ac:dyDescent="0.25">
      <c r="B100" s="58">
        <v>98</v>
      </c>
      <c r="C100" s="60" t="s">
        <v>19</v>
      </c>
      <c r="D100" s="60" t="s">
        <v>49</v>
      </c>
      <c r="E100" s="60" t="s">
        <v>31</v>
      </c>
    </row>
    <row r="101" spans="2:5" ht="21" customHeight="1" x14ac:dyDescent="0.25">
      <c r="B101" s="58">
        <v>99</v>
      </c>
      <c r="C101" s="60" t="s">
        <v>19</v>
      </c>
      <c r="D101" s="60" t="s">
        <v>49</v>
      </c>
      <c r="E101" s="60" t="s">
        <v>31</v>
      </c>
    </row>
    <row r="102" spans="2:5" ht="21" customHeight="1" x14ac:dyDescent="0.25">
      <c r="B102" s="58">
        <v>100</v>
      </c>
      <c r="C102" s="60" t="s">
        <v>19</v>
      </c>
      <c r="D102" s="60" t="s">
        <v>49</v>
      </c>
      <c r="E102" s="60" t="s">
        <v>31</v>
      </c>
    </row>
    <row r="103" spans="2:5" ht="21" customHeight="1" x14ac:dyDescent="0.25">
      <c r="B103" s="58"/>
      <c r="C103" s="60" t="s">
        <v>20</v>
      </c>
      <c r="D103" s="60" t="s">
        <v>49</v>
      </c>
      <c r="E103" s="60" t="s">
        <v>31</v>
      </c>
    </row>
  </sheetData>
  <sheetProtection selectLockedCells="1"/>
  <pageMargins left="0.7" right="0.7" top="0.75" bottom="0.75" header="0.3" footer="0.3"/>
  <pictur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3</vt:i4>
      </vt:variant>
    </vt:vector>
  </HeadingPairs>
  <TitlesOfParts>
    <vt:vector size="6" baseType="lpstr">
      <vt:lpstr>FORM</vt:lpstr>
      <vt:lpstr>SABİTLER</vt:lpstr>
      <vt:lpstr>AÇIKLAMALAR</vt:lpstr>
      <vt:lpstr>BAŞVURU_TARİHİ</vt:lpstr>
      <vt:lpstr>KRİTER_TARİH</vt:lpstr>
      <vt:lpstr>YAŞ_AY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2023-07-26T09:22:21Z</dcterms:modified>
</cp:coreProperties>
</file>